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arts" sheetId="1" r:id="rId1"/>
  </sheets>
  <definedNames>
    <definedName name="_xlnm.Print_Titles" localSheetId="0">'Parts'!$3:$4</definedName>
  </definedNames>
  <calcPr fullCalcOnLoad="1"/>
</workbook>
</file>

<file path=xl/sharedStrings.xml><?xml version="1.0" encoding="utf-8"?>
<sst xmlns="http://schemas.openxmlformats.org/spreadsheetml/2006/main" count="471" uniqueCount="245">
  <si>
    <t>Parts indicated in light blue can be ordered.</t>
  </si>
  <si>
    <t>Part</t>
  </si>
  <si>
    <t>Manufacturer</t>
  </si>
  <si>
    <t>Manufacturer #</t>
  </si>
  <si>
    <t>Distributor</t>
  </si>
  <si>
    <t>Distributor #</t>
  </si>
  <si>
    <t>Proto</t>
  </si>
  <si>
    <t>Production</t>
  </si>
  <si>
    <t>Prod</t>
  </si>
  <si>
    <t>Price</t>
  </si>
  <si>
    <t>Qty</t>
  </si>
  <si>
    <t>Total</t>
  </si>
  <si>
    <t>Box</t>
  </si>
  <si>
    <t xml:space="preserve"> </t>
  </si>
  <si>
    <t>Crate</t>
  </si>
  <si>
    <t>DIN 3U subrack</t>
  </si>
  <si>
    <t>Vector</t>
  </si>
  <si>
    <t>CCK160-3U</t>
  </si>
  <si>
    <t>Mouser</t>
  </si>
  <si>
    <t>574-CCK-160-3U</t>
  </si>
  <si>
    <t>Card guide</t>
  </si>
  <si>
    <t>card guides 12 pack</t>
  </si>
  <si>
    <t>574-CG1-160-12</t>
  </si>
  <si>
    <t>Cover</t>
  </si>
  <si>
    <t>Top, Bottom, Back, Al 6061 0.062"</t>
  </si>
  <si>
    <t>eMachineshop</t>
  </si>
  <si>
    <t>Input connector 450V</t>
  </si>
  <si>
    <t>SHV Jack, bulkhead</t>
  </si>
  <si>
    <t>Kings</t>
  </si>
  <si>
    <t>1704-1 QD</t>
  </si>
  <si>
    <t>Allied Electronics</t>
  </si>
  <si>
    <t>517-1090</t>
  </si>
  <si>
    <t>Input connector 24V</t>
  </si>
  <si>
    <t>Power connector SB50 2pin 50A, 2 contacts</t>
  </si>
  <si>
    <t>APP</t>
  </si>
  <si>
    <t>6319G1</t>
  </si>
  <si>
    <t>803-0402</t>
  </si>
  <si>
    <t>Input connector 3.5V</t>
  </si>
  <si>
    <t>Power connector SB120 2pin 120A housing</t>
  </si>
  <si>
    <t>6801G1</t>
  </si>
  <si>
    <t>Newark</t>
  </si>
  <si>
    <t>26H0034</t>
  </si>
  <si>
    <t>Switch (450V)</t>
  </si>
  <si>
    <t>Short lever</t>
  </si>
  <si>
    <t>McMaster</t>
  </si>
  <si>
    <t>9209K551</t>
  </si>
  <si>
    <t>600V panel switch</t>
  </si>
  <si>
    <t>9209K127</t>
  </si>
  <si>
    <t>Switch(24V)</t>
  </si>
  <si>
    <t>30V 30A DPST</t>
  </si>
  <si>
    <t>NKK</t>
  </si>
  <si>
    <t>S821</t>
  </si>
  <si>
    <t>633-S821-RO</t>
  </si>
  <si>
    <t>Relay (3.5V)</t>
  </si>
  <si>
    <t>Contactor 100A, 24V coil</t>
  </si>
  <si>
    <t>Stancor</t>
  </si>
  <si>
    <t>120-904</t>
  </si>
  <si>
    <t>802-120-904</t>
  </si>
  <si>
    <t>Switch (3.5V)</t>
  </si>
  <si>
    <t>SPDT</t>
  </si>
  <si>
    <t>C&amp;K</t>
  </si>
  <si>
    <t>ET01MD1ABE</t>
  </si>
  <si>
    <t>611-ET01-011</t>
  </si>
  <si>
    <t>Fuse (Sense Wire)</t>
  </si>
  <si>
    <t>0.5A 250V 3AG</t>
  </si>
  <si>
    <t>LittelFuse</t>
  </si>
  <si>
    <t>0312.500HXP</t>
  </si>
  <si>
    <t>Digikey</t>
  </si>
  <si>
    <t>F2505-ND</t>
  </si>
  <si>
    <t>Fuse Holder (sense)</t>
  </si>
  <si>
    <t>3AG inline</t>
  </si>
  <si>
    <t>01550120ZXU</t>
  </si>
  <si>
    <t>576-01550120ZXU</t>
  </si>
  <si>
    <t>Resistor (GND)</t>
  </si>
  <si>
    <t>10k 5% 1W 500V</t>
  </si>
  <si>
    <t>Xicon</t>
  </si>
  <si>
    <t>281-10K-RC</t>
  </si>
  <si>
    <t>Terminal (3.5V)</t>
  </si>
  <si>
    <t>AWG4 1/4" hole</t>
  </si>
  <si>
    <t>Waytek</t>
  </si>
  <si>
    <t>Molex</t>
  </si>
  <si>
    <t>19193-0275</t>
  </si>
  <si>
    <t>538-19193-0275</t>
  </si>
  <si>
    <t>Terminal (24V)</t>
  </si>
  <si>
    <t>AWG10 1/4" hole</t>
  </si>
  <si>
    <t>3M</t>
  </si>
  <si>
    <t>MVU10-14FLK</t>
  </si>
  <si>
    <t>920024-13-ND</t>
  </si>
  <si>
    <t>Terminal (sense)</t>
  </si>
  <si>
    <t>AWG22 1/4"hole</t>
  </si>
  <si>
    <t>MU18-14R/SK</t>
  </si>
  <si>
    <t>920010-17-ND</t>
  </si>
  <si>
    <t>Backplane</t>
  </si>
  <si>
    <t>PCB fabrication 19"x5" 2 layers 3day</t>
  </si>
  <si>
    <t>Advanced Circuits</t>
  </si>
  <si>
    <t>Proto: 3day x5, Prod: 1week x150</t>
  </si>
  <si>
    <t>PCB Assembly</t>
  </si>
  <si>
    <t>WWW</t>
  </si>
  <si>
    <t>Bus bar (3.5V,24V)</t>
  </si>
  <si>
    <t>1" x 1/8"</t>
  </si>
  <si>
    <t>Storm Copper</t>
  </si>
  <si>
    <t>Connector (450V BkPln)</t>
  </si>
  <si>
    <t>3.96mm 3pin Socket</t>
  </si>
  <si>
    <t>Hirose</t>
  </si>
  <si>
    <t>DF7-3S-3.96C</t>
  </si>
  <si>
    <t>H2710-ND</t>
  </si>
  <si>
    <t>7.92mm 2pin Header</t>
  </si>
  <si>
    <t>DF7-2P-7.92DSA</t>
  </si>
  <si>
    <t>H10836-ND</t>
  </si>
  <si>
    <t>3.96mm Socket Contact AWG22</t>
  </si>
  <si>
    <t>DF7-2022SC</t>
  </si>
  <si>
    <t>H2730-ND</t>
  </si>
  <si>
    <t>Connector (card edge)</t>
  </si>
  <si>
    <t>Cardedge 24pins 0.156" 5A 1800VAC</t>
  </si>
  <si>
    <t>EDAC</t>
  </si>
  <si>
    <t>305-024-520-202</t>
  </si>
  <si>
    <t>587-305-52-024</t>
  </si>
  <si>
    <t>excluding hardware</t>
  </si>
  <si>
    <t>Front Panel PCB</t>
  </si>
  <si>
    <t>PCB</t>
  </si>
  <si>
    <t>PCB fabrication 4"x6" 4 layers, gold finger</t>
  </si>
  <si>
    <t>Proto: 5day x5, Prod: 1week x150</t>
  </si>
  <si>
    <t>Front Panel</t>
  </si>
  <si>
    <t>Regulator</t>
  </si>
  <si>
    <t>5V 1A</t>
  </si>
  <si>
    <t>ST</t>
  </si>
  <si>
    <t>L7805CV</t>
  </si>
  <si>
    <t>497-1443-5-ND</t>
  </si>
  <si>
    <t>3V 100mA LowDropout</t>
  </si>
  <si>
    <t>LE30CZ</t>
  </si>
  <si>
    <t>497-1528-ND</t>
  </si>
  <si>
    <t>Transistor</t>
  </si>
  <si>
    <t>NPN 40V 200mA TO92</t>
  </si>
  <si>
    <t>MicroCommercial</t>
  </si>
  <si>
    <t>2N3904-AP</t>
  </si>
  <si>
    <t>2N3904-APCT-ND</t>
  </si>
  <si>
    <t>PNP 40V 200mA TO92</t>
  </si>
  <si>
    <t>2N3906-AP</t>
  </si>
  <si>
    <t>2N3906-APCT-ND</t>
  </si>
  <si>
    <t>Optocoupler</t>
  </si>
  <si>
    <t>1ch, 5000Vrms isolation Darlington</t>
  </si>
  <si>
    <t>NEC</t>
  </si>
  <si>
    <t>PS2502-1-A</t>
  </si>
  <si>
    <t>PS2502-1A-ND</t>
  </si>
  <si>
    <t>LED (3.5V,450V On/Off)</t>
  </si>
  <si>
    <t>Bilevel LED Green/Red 3mm</t>
  </si>
  <si>
    <t>Dialight</t>
  </si>
  <si>
    <t>571-0112</t>
  </si>
  <si>
    <t>350-1868-ND</t>
  </si>
  <si>
    <t>LED (24V on)</t>
  </si>
  <si>
    <t>Single LED Green 3mm</t>
  </si>
  <si>
    <t>550-5205</t>
  </si>
  <si>
    <t>350-1064-ND</t>
  </si>
  <si>
    <t>Resistor</t>
  </si>
  <si>
    <t>22k 5% 1/4W</t>
  </si>
  <si>
    <t>Yageo</t>
  </si>
  <si>
    <t>CFR-25JB-22K</t>
  </si>
  <si>
    <t>22KQBK-ND</t>
  </si>
  <si>
    <t>330 5% 1/4W</t>
  </si>
  <si>
    <t>CFR-25JB-330R</t>
  </si>
  <si>
    <t>330QBK-ND</t>
  </si>
  <si>
    <t>270 5% 1/4W</t>
  </si>
  <si>
    <t>CFR-25JB-270R</t>
  </si>
  <si>
    <t>270QBK-ND</t>
  </si>
  <si>
    <t>180 5% 1/4W</t>
  </si>
  <si>
    <t>CFR-25JB-180R</t>
  </si>
  <si>
    <t>180QBK-ND</t>
  </si>
  <si>
    <t>100 5% 1/4W</t>
  </si>
  <si>
    <t>CFR-25JB-100R</t>
  </si>
  <si>
    <t>100QBK-ND</t>
  </si>
  <si>
    <t>430k 5% 1W 500V</t>
  </si>
  <si>
    <t>294-430K-RC</t>
  </si>
  <si>
    <t xml:space="preserve">Fuse </t>
  </si>
  <si>
    <t>PTC 1.35A 33V</t>
  </si>
  <si>
    <t>Tyco</t>
  </si>
  <si>
    <t>RTEF135</t>
  </si>
  <si>
    <t>RTEF135-ND</t>
  </si>
  <si>
    <t>Cards (DCM,FEB 2ch's)</t>
  </si>
  <si>
    <t>Carbon steel 0.047", Zinc plating</t>
  </si>
  <si>
    <t>Fuse (3.5V)</t>
  </si>
  <si>
    <t>PTC 4A 16V</t>
  </si>
  <si>
    <t>RGEF400</t>
  </si>
  <si>
    <t>RGEF400-ND</t>
  </si>
  <si>
    <t>Fuse (24V)</t>
  </si>
  <si>
    <t>Switch</t>
  </si>
  <si>
    <t>LED</t>
  </si>
  <si>
    <t>Bilevel LED Green/Red</t>
  </si>
  <si>
    <t>TVS</t>
  </si>
  <si>
    <t>5V, 5000W</t>
  </si>
  <si>
    <t>5KP5.0C</t>
  </si>
  <si>
    <t>5KP5.0CLFCT-ND</t>
  </si>
  <si>
    <t>2.2k 5% 1/4W</t>
  </si>
  <si>
    <t>CFR-25JB-2K2</t>
  </si>
  <si>
    <t>2.2KQBK-ND</t>
  </si>
  <si>
    <t>150 5% 1/4W</t>
  </si>
  <si>
    <t>CFR-25JB-150R</t>
  </si>
  <si>
    <t>150QBK-ND</t>
  </si>
  <si>
    <t>Connector (DCM)</t>
  </si>
  <si>
    <t>PE 2pin 600VAC 9A right angle W flange</t>
  </si>
  <si>
    <t>1586043-2</t>
  </si>
  <si>
    <t>A30626-ND</t>
  </si>
  <si>
    <t>Connector (FEB)</t>
  </si>
  <si>
    <t>PE 6pin 600VAC 9A right angle</t>
  </si>
  <si>
    <t>1586041-6</t>
  </si>
  <si>
    <t>A30616-ND</t>
  </si>
  <si>
    <t>Capacitor (450V)</t>
  </si>
  <si>
    <t>0.1uF 630V</t>
  </si>
  <si>
    <t>Panasonic</t>
  </si>
  <si>
    <t>ECW-F6104JL</t>
  </si>
  <si>
    <t>P12158-ND</t>
  </si>
  <si>
    <t>Capacitor (3.5V,24V)</t>
  </si>
  <si>
    <t>0.1uF 50V</t>
  </si>
  <si>
    <t>AVX</t>
  </si>
  <si>
    <t>SR215E104MAR</t>
  </si>
  <si>
    <t>478-3193-ND</t>
  </si>
  <si>
    <t>10uF 50V 105C 2000hr</t>
  </si>
  <si>
    <t>ECA-1HHG100</t>
  </si>
  <si>
    <t>P5567-ND</t>
  </si>
  <si>
    <t>Cards (4ch)</t>
  </si>
  <si>
    <t>Conformal coating</t>
  </si>
  <si>
    <t>Connector</t>
  </si>
  <si>
    <t>Accutech</t>
  </si>
  <si>
    <t>1 card</t>
  </si>
  <si>
    <t>16 cards</t>
  </si>
  <si>
    <t>Total Cost per Crate</t>
  </si>
  <si>
    <t>Cables</t>
  </si>
  <si>
    <t>Power Supply 3.5V</t>
  </si>
  <si>
    <t>Tray Cable AWG4, 2 conductors, 6-8weeks</t>
  </si>
  <si>
    <t>Aetna</t>
  </si>
  <si>
    <t>Ace Wire</t>
  </si>
  <si>
    <t>Power Supply 24V</t>
  </si>
  <si>
    <t>Tray Cable AWG10, 2 conductors</t>
  </si>
  <si>
    <t>South Wire</t>
  </si>
  <si>
    <t>TC12</t>
  </si>
  <si>
    <t>VNTC</t>
  </si>
  <si>
    <t>Houston Wire</t>
  </si>
  <si>
    <t>HW151 01002</t>
  </si>
  <si>
    <t>Multi Cable</t>
  </si>
  <si>
    <t>General Cable</t>
  </si>
  <si>
    <t>ECK Supply</t>
  </si>
  <si>
    <t>FEB</t>
  </si>
  <si>
    <t>Tray Cable AWG18, 6 conductors</t>
  </si>
  <si>
    <t>HW150 1806</t>
  </si>
  <si>
    <t>Alpha</t>
  </si>
  <si>
    <t>708-5262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</si>
</sst>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000"/>
    <numFmt numFmtId="171" formatCode="0.0"/>
    <numFmt numFmtId="172" formatCode="&quot;$&quot;#,##0.000"/>
    <numFmt numFmtId="173" formatCode="&quot;$&quot;#,##0"/>
    <numFmt numFmtId="174" formatCode="[$-409]dddd\,\ mmmm\ dd\,\ yyyy"/>
    <numFmt numFmtId="175" formatCode="#,##0.000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.000_);[Red]\(0.000\)"/>
    <numFmt numFmtId="189" formatCode="0.00_);[Red]\(0.00\)"/>
    <numFmt numFmtId="190" formatCode="0.00_ "/>
    <numFmt numFmtId="191" formatCode="0.0_);[Red]\(0.0\)"/>
    <numFmt numFmtId="192" formatCode="&quot;$&quot;0.000"/>
    <numFmt numFmtId="193" formatCode="&quot;$&quot;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0" fillId="0" borderId="0" xfId="22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>
      <alignment/>
      <protection/>
    </xf>
    <xf numFmtId="168" fontId="0" fillId="0" borderId="0" xfId="22" applyNumberFormat="1" applyFill="1">
      <alignment/>
      <protection/>
    </xf>
    <xf numFmtId="0" fontId="0" fillId="0" borderId="0" xfId="22" applyNumberFormat="1" applyFill="1">
      <alignment/>
      <protection/>
    </xf>
    <xf numFmtId="0" fontId="0" fillId="0" borderId="1" xfId="22" applyFill="1" applyBorder="1">
      <alignment/>
      <protection/>
    </xf>
    <xf numFmtId="0" fontId="0" fillId="0" borderId="2" xfId="22" applyFill="1" applyBorder="1">
      <alignment/>
      <protection/>
    </xf>
    <xf numFmtId="0" fontId="0" fillId="0" borderId="2" xfId="22" applyFont="1" applyFill="1" applyBorder="1" applyAlignment="1">
      <alignment horizontal="left"/>
      <protection/>
    </xf>
    <xf numFmtId="0" fontId="0" fillId="0" borderId="2" xfId="22" applyFont="1" applyFill="1" applyBorder="1">
      <alignment/>
      <protection/>
    </xf>
    <xf numFmtId="168" fontId="0" fillId="0" borderId="2" xfId="22" applyNumberFormat="1" applyFont="1" applyFill="1" applyBorder="1">
      <alignment/>
      <protection/>
    </xf>
    <xf numFmtId="0" fontId="0" fillId="0" borderId="2" xfId="22" applyNumberFormat="1" applyFont="1" applyFill="1" applyBorder="1">
      <alignment/>
      <protection/>
    </xf>
    <xf numFmtId="168" fontId="0" fillId="0" borderId="3" xfId="22" applyNumberFormat="1" applyFont="1" applyFill="1" applyBorder="1">
      <alignment/>
      <protection/>
    </xf>
    <xf numFmtId="0" fontId="0" fillId="0" borderId="4" xfId="22" applyFill="1" applyBorder="1">
      <alignment/>
      <protection/>
    </xf>
    <xf numFmtId="0" fontId="0" fillId="0" borderId="5" xfId="22" applyFill="1" applyBorder="1">
      <alignment/>
      <protection/>
    </xf>
    <xf numFmtId="0" fontId="0" fillId="0" borderId="5" xfId="22" applyFont="1" applyFill="1" applyBorder="1" applyAlignment="1">
      <alignment horizontal="left"/>
      <protection/>
    </xf>
    <xf numFmtId="0" fontId="0" fillId="0" borderId="5" xfId="22" applyFont="1" applyFill="1" applyBorder="1">
      <alignment/>
      <protection/>
    </xf>
    <xf numFmtId="168" fontId="0" fillId="0" borderId="5" xfId="22" applyNumberFormat="1" applyFill="1" applyBorder="1">
      <alignment/>
      <protection/>
    </xf>
    <xf numFmtId="0" fontId="0" fillId="0" borderId="5" xfId="22" applyNumberFormat="1" applyFont="1" applyFill="1" applyBorder="1">
      <alignment/>
      <protection/>
    </xf>
    <xf numFmtId="168" fontId="0" fillId="0" borderId="5" xfId="22" applyNumberFormat="1" applyFont="1" applyFill="1" applyBorder="1">
      <alignment/>
      <protection/>
    </xf>
    <xf numFmtId="168" fontId="0" fillId="0" borderId="6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0" fontId="0" fillId="0" borderId="8" xfId="22" applyFill="1" applyBorder="1">
      <alignment/>
      <protection/>
    </xf>
    <xf numFmtId="0" fontId="0" fillId="0" borderId="8" xfId="22" applyFont="1" applyFill="1" applyBorder="1" applyAlignment="1">
      <alignment horizontal="left"/>
      <protection/>
    </xf>
    <xf numFmtId="0" fontId="0" fillId="0" borderId="8" xfId="22" applyFont="1" applyFill="1" applyBorder="1">
      <alignment/>
      <protection/>
    </xf>
    <xf numFmtId="168" fontId="0" fillId="0" borderId="8" xfId="22" applyNumberFormat="1" applyFill="1" applyBorder="1">
      <alignment/>
      <protection/>
    </xf>
    <xf numFmtId="0" fontId="0" fillId="0" borderId="8" xfId="22" applyNumberFormat="1" applyFill="1" applyBorder="1">
      <alignment/>
      <protection/>
    </xf>
    <xf numFmtId="168" fontId="0" fillId="0" borderId="9" xfId="22" applyNumberFormat="1" applyFill="1" applyBorder="1">
      <alignment/>
      <protection/>
    </xf>
    <xf numFmtId="0" fontId="0" fillId="0" borderId="7" xfId="22" applyFill="1" applyBorder="1">
      <alignment/>
      <protection/>
    </xf>
    <xf numFmtId="0" fontId="0" fillId="0" borderId="7" xfId="22" applyFont="1" applyFill="1" applyBorder="1">
      <alignment/>
      <protection/>
    </xf>
    <xf numFmtId="0" fontId="0" fillId="2" borderId="7" xfId="22" applyFill="1" applyBorder="1">
      <alignment/>
      <protection/>
    </xf>
    <xf numFmtId="0" fontId="0" fillId="2" borderId="8" xfId="22" applyFont="1" applyFill="1" applyBorder="1">
      <alignment/>
      <protection/>
    </xf>
    <xf numFmtId="0" fontId="2" fillId="2" borderId="8" xfId="20" applyFill="1" applyBorder="1" applyAlignment="1">
      <alignment/>
    </xf>
    <xf numFmtId="0" fontId="0" fillId="2" borderId="8" xfId="21" applyFont="1" applyFill="1" applyBorder="1" applyAlignment="1">
      <alignment/>
    </xf>
    <xf numFmtId="168" fontId="0" fillId="2" borderId="8" xfId="22" applyNumberFormat="1" applyFill="1" applyBorder="1">
      <alignment/>
      <protection/>
    </xf>
    <xf numFmtId="0" fontId="0" fillId="2" borderId="8" xfId="22" applyNumberFormat="1" applyFill="1" applyBorder="1">
      <alignment/>
      <protection/>
    </xf>
    <xf numFmtId="0" fontId="0" fillId="2" borderId="8" xfId="22" applyFill="1" applyBorder="1">
      <alignment/>
      <protection/>
    </xf>
    <xf numFmtId="168" fontId="0" fillId="2" borderId="9" xfId="22" applyNumberFormat="1" applyFill="1" applyBorder="1">
      <alignment/>
      <protection/>
    </xf>
    <xf numFmtId="0" fontId="0" fillId="2" borderId="7" xfId="22" applyFont="1" applyFill="1" applyBorder="1">
      <alignment/>
      <protection/>
    </xf>
    <xf numFmtId="0" fontId="2" fillId="2" borderId="8" xfId="20" applyFill="1" applyBorder="1" applyAlignment="1">
      <alignment horizontal="left"/>
    </xf>
    <xf numFmtId="0" fontId="0" fillId="2" borderId="10" xfId="21" applyFont="1" applyFill="1" applyBorder="1" applyAlignment="1" applyProtection="1">
      <alignment/>
      <protection/>
    </xf>
    <xf numFmtId="0" fontId="7" fillId="2" borderId="8" xfId="20" applyFont="1" applyFill="1" applyBorder="1" applyAlignment="1">
      <alignment/>
    </xf>
    <xf numFmtId="168" fontId="2" fillId="2" borderId="8" xfId="20" applyNumberFormat="1" applyFill="1" applyBorder="1" applyAlignment="1">
      <alignment/>
    </xf>
    <xf numFmtId="168" fontId="7" fillId="0" borderId="8" xfId="20" applyNumberFormat="1" applyFont="1" applyFill="1" applyBorder="1" applyAlignment="1">
      <alignment/>
    </xf>
    <xf numFmtId="0" fontId="0" fillId="0" borderId="8" xfId="21" applyFont="1" applyFill="1" applyBorder="1" applyAlignment="1">
      <alignment/>
    </xf>
    <xf numFmtId="0" fontId="2" fillId="0" borderId="8" xfId="20" applyNumberFormat="1" applyFill="1" applyBorder="1" applyAlignment="1">
      <alignment/>
    </xf>
    <xf numFmtId="0" fontId="0" fillId="2" borderId="0" xfId="0" applyFill="1" applyAlignment="1">
      <alignment/>
    </xf>
    <xf numFmtId="168" fontId="7" fillId="2" borderId="8" xfId="20" applyNumberFormat="1" applyFont="1" applyFill="1" applyBorder="1" applyAlignment="1">
      <alignment/>
    </xf>
    <xf numFmtId="168" fontId="0" fillId="2" borderId="8" xfId="22" applyNumberFormat="1" applyFont="1" applyFill="1" applyBorder="1">
      <alignment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168" fontId="7" fillId="2" borderId="12" xfId="20" applyNumberFormat="1" applyFont="1" applyFill="1" applyBorder="1" applyAlignment="1">
      <alignment/>
    </xf>
    <xf numFmtId="0" fontId="0" fillId="2" borderId="12" xfId="21" applyFont="1" applyFill="1" applyBorder="1" applyAlignment="1">
      <alignment/>
    </xf>
    <xf numFmtId="168" fontId="0" fillId="2" borderId="12" xfId="22" applyNumberFormat="1" applyFont="1" applyFill="1" applyBorder="1">
      <alignment/>
      <protection/>
    </xf>
    <xf numFmtId="168" fontId="0" fillId="2" borderId="12" xfId="22" applyNumberFormat="1" applyFill="1" applyBorder="1">
      <alignment/>
      <protection/>
    </xf>
    <xf numFmtId="0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168" fontId="0" fillId="2" borderId="13" xfId="22" applyNumberFormat="1" applyFill="1" applyBorder="1">
      <alignment/>
      <protection/>
    </xf>
    <xf numFmtId="0" fontId="0" fillId="0" borderId="14" xfId="22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0" xfId="22" applyFont="1" applyFill="1" applyBorder="1" applyAlignment="1">
      <alignment horizontal="left"/>
      <protection/>
    </xf>
    <xf numFmtId="0" fontId="0" fillId="0" borderId="0" xfId="21" applyFont="1" applyFill="1" applyBorder="1" applyAlignment="1">
      <alignment/>
    </xf>
    <xf numFmtId="0" fontId="0" fillId="0" borderId="0" xfId="22" applyFont="1" applyFill="1" applyBorder="1">
      <alignment/>
      <protection/>
    </xf>
    <xf numFmtId="168" fontId="0" fillId="0" borderId="0" xfId="22" applyNumberFormat="1" applyFill="1" applyBorder="1">
      <alignment/>
      <protection/>
    </xf>
    <xf numFmtId="0" fontId="0" fillId="0" borderId="0" xfId="22" applyNumberFormat="1" applyFill="1" applyBorder="1">
      <alignment/>
      <protection/>
    </xf>
    <xf numFmtId="168" fontId="0" fillId="0" borderId="10" xfId="22" applyNumberFormat="1" applyFill="1" applyBorder="1">
      <alignment/>
      <protection/>
    </xf>
    <xf numFmtId="0" fontId="0" fillId="0" borderId="15" xfId="22" applyFill="1" applyBorder="1">
      <alignment/>
      <protection/>
    </xf>
    <xf numFmtId="0" fontId="0" fillId="0" borderId="16" xfId="22" applyFill="1" applyBorder="1">
      <alignment/>
      <protection/>
    </xf>
    <xf numFmtId="0" fontId="0" fillId="0" borderId="16" xfId="22" applyFont="1" applyFill="1" applyBorder="1" applyAlignment="1">
      <alignment horizontal="left"/>
      <protection/>
    </xf>
    <xf numFmtId="0" fontId="0" fillId="0" borderId="16" xfId="21" applyFont="1" applyFill="1" applyBorder="1" applyAlignment="1">
      <alignment/>
    </xf>
    <xf numFmtId="0" fontId="0" fillId="0" borderId="16" xfId="22" applyFont="1" applyFill="1" applyBorder="1">
      <alignment/>
      <protection/>
    </xf>
    <xf numFmtId="168" fontId="0" fillId="0" borderId="16" xfId="22" applyNumberFormat="1" applyFill="1" applyBorder="1">
      <alignment/>
      <protection/>
    </xf>
    <xf numFmtId="0" fontId="0" fillId="0" borderId="16" xfId="22" applyNumberFormat="1" applyFill="1" applyBorder="1">
      <alignment/>
      <protection/>
    </xf>
    <xf numFmtId="168" fontId="0" fillId="0" borderId="17" xfId="22" applyNumberFormat="1" applyFill="1" applyBorder="1">
      <alignment/>
      <protection/>
    </xf>
    <xf numFmtId="0" fontId="0" fillId="0" borderId="12" xfId="22" applyFill="1" applyBorder="1">
      <alignment/>
      <protection/>
    </xf>
    <xf numFmtId="168" fontId="0" fillId="0" borderId="12" xfId="22" applyNumberFormat="1" applyFill="1" applyBorder="1">
      <alignment/>
      <protection/>
    </xf>
    <xf numFmtId="168" fontId="0" fillId="0" borderId="13" xfId="22" applyNumberFormat="1" applyFill="1" applyBorder="1">
      <alignment/>
      <protection/>
    </xf>
    <xf numFmtId="0" fontId="0" fillId="2" borderId="11" xfId="22" applyFill="1" applyBorder="1">
      <alignment/>
      <protection/>
    </xf>
    <xf numFmtId="0" fontId="2" fillId="2" borderId="12" xfId="20" applyFill="1" applyBorder="1" applyAlignment="1">
      <alignment/>
    </xf>
    <xf numFmtId="0" fontId="7" fillId="0" borderId="8" xfId="20" applyFont="1" applyFill="1" applyBorder="1" applyAlignment="1">
      <alignment/>
    </xf>
    <xf numFmtId="0" fontId="0" fillId="0" borderId="8" xfId="20" applyFont="1" applyFill="1" applyBorder="1" applyAlignment="1">
      <alignment/>
    </xf>
    <xf numFmtId="0" fontId="7" fillId="0" borderId="5" xfId="20" applyFont="1" applyFill="1" applyBorder="1" applyAlignment="1">
      <alignment/>
    </xf>
    <xf numFmtId="0" fontId="0" fillId="0" borderId="5" xfId="21" applyFont="1" applyFill="1" applyBorder="1" applyAlignment="1">
      <alignment/>
    </xf>
    <xf numFmtId="0" fontId="0" fillId="0" borderId="5" xfId="22" applyNumberFormat="1" applyFill="1" applyBorder="1">
      <alignment/>
      <protection/>
    </xf>
    <xf numFmtId="168" fontId="0" fillId="0" borderId="6" xfId="22" applyNumberFormat="1" applyFill="1" applyBorder="1">
      <alignment/>
      <protection/>
    </xf>
    <xf numFmtId="0" fontId="7" fillId="0" borderId="0" xfId="20" applyFont="1" applyFill="1" applyBorder="1" applyAlignment="1">
      <alignment/>
    </xf>
    <xf numFmtId="168" fontId="0" fillId="0" borderId="18" xfId="22" applyNumberFormat="1" applyFill="1" applyBorder="1">
      <alignment/>
      <protection/>
    </xf>
    <xf numFmtId="172" fontId="0" fillId="0" borderId="8" xfId="22" applyNumberFormat="1" applyFill="1" applyBorder="1">
      <alignment/>
      <protection/>
    </xf>
    <xf numFmtId="0" fontId="0" fillId="2" borderId="8" xfId="21" applyFont="1" applyFill="1" applyBorder="1" applyAlignment="1" applyProtection="1">
      <alignment/>
      <protection/>
    </xf>
    <xf numFmtId="0" fontId="0" fillId="2" borderId="8" xfId="22" applyFont="1" applyFill="1" applyBorder="1" applyAlignment="1">
      <alignment horizontal="left"/>
      <protection/>
    </xf>
    <xf numFmtId="172" fontId="0" fillId="2" borderId="8" xfId="22" applyNumberFormat="1" applyFont="1" applyFill="1" applyBorder="1">
      <alignment/>
      <protection/>
    </xf>
    <xf numFmtId="0" fontId="2" fillId="2" borderId="12" xfId="20" applyFill="1" applyBorder="1" applyAlignment="1">
      <alignment horizontal="left"/>
    </xf>
    <xf numFmtId="0" fontId="0" fillId="0" borderId="19" xfId="22" applyFont="1" applyFill="1" applyBorder="1">
      <alignment/>
      <protection/>
    </xf>
    <xf numFmtId="0" fontId="0" fillId="0" borderId="20" xfId="22" applyFont="1" applyFill="1" applyBorder="1">
      <alignment/>
      <protection/>
    </xf>
    <xf numFmtId="0" fontId="0" fillId="0" borderId="20" xfId="22" applyFont="1" applyFill="1" applyBorder="1" applyAlignment="1">
      <alignment horizontal="left"/>
      <protection/>
    </xf>
    <xf numFmtId="0" fontId="0" fillId="0" borderId="20" xfId="21" applyFont="1" applyFill="1" applyBorder="1" applyAlignment="1">
      <alignment/>
    </xf>
    <xf numFmtId="168" fontId="0" fillId="0" borderId="20" xfId="22" applyNumberFormat="1" applyFill="1" applyBorder="1">
      <alignment/>
      <protection/>
    </xf>
    <xf numFmtId="0" fontId="0" fillId="0" borderId="21" xfId="22" applyNumberFormat="1" applyFill="1" applyBorder="1">
      <alignment/>
      <protection/>
    </xf>
    <xf numFmtId="0" fontId="0" fillId="0" borderId="17" xfId="22" applyNumberFormat="1" applyFill="1" applyBorder="1">
      <alignment/>
      <protection/>
    </xf>
    <xf numFmtId="168" fontId="0" fillId="0" borderId="12" xfId="22" applyNumberFormat="1" applyFont="1" applyFill="1" applyBorder="1">
      <alignment/>
      <protection/>
    </xf>
    <xf numFmtId="173" fontId="0" fillId="0" borderId="12" xfId="22" applyNumberFormat="1" applyFill="1" applyBorder="1">
      <alignment/>
      <protection/>
    </xf>
    <xf numFmtId="173" fontId="0" fillId="0" borderId="13" xfId="22" applyNumberFormat="1" applyFill="1" applyBorder="1">
      <alignment/>
      <protection/>
    </xf>
    <xf numFmtId="0" fontId="0" fillId="2" borderId="8" xfId="22" applyNumberFormat="1" applyFont="1" applyFill="1" applyBorder="1">
      <alignment/>
      <protection/>
    </xf>
    <xf numFmtId="172" fontId="0" fillId="2" borderId="8" xfId="22" applyNumberFormat="1" applyFill="1" applyBorder="1">
      <alignment/>
      <protection/>
    </xf>
    <xf numFmtId="0" fontId="2" fillId="2" borderId="8" xfId="2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68" fontId="2" fillId="2" borderId="12" xfId="20" applyNumberFormat="1" applyFill="1" applyBorder="1" applyAlignment="1">
      <alignment/>
    </xf>
    <xf numFmtId="172" fontId="0" fillId="2" borderId="12" xfId="22" applyNumberFormat="1" applyFill="1" applyBorder="1">
      <alignment/>
      <protection/>
    </xf>
    <xf numFmtId="0" fontId="0" fillId="0" borderId="19" xfId="22" applyFill="1" applyBorder="1">
      <alignment/>
      <protection/>
    </xf>
    <xf numFmtId="0" fontId="0" fillId="0" borderId="20" xfId="22" applyFill="1" applyBorder="1">
      <alignment/>
      <protection/>
    </xf>
    <xf numFmtId="0" fontId="0" fillId="0" borderId="20" xfId="22" applyNumberFormat="1" applyFill="1" applyBorder="1">
      <alignment/>
      <protection/>
    </xf>
    <xf numFmtId="168" fontId="0" fillId="0" borderId="21" xfId="22" applyNumberFormat="1" applyFill="1" applyBorder="1">
      <alignment/>
      <protection/>
    </xf>
    <xf numFmtId="0" fontId="0" fillId="0" borderId="22" xfId="22" applyFill="1" applyBorder="1">
      <alignment/>
      <protection/>
    </xf>
    <xf numFmtId="0" fontId="0" fillId="0" borderId="23" xfId="22" applyFill="1" applyBorder="1">
      <alignment/>
      <protection/>
    </xf>
    <xf numFmtId="0" fontId="0" fillId="0" borderId="23" xfId="22" applyFont="1" applyFill="1" applyBorder="1" applyAlignment="1">
      <alignment horizontal="left"/>
      <protection/>
    </xf>
    <xf numFmtId="0" fontId="0" fillId="0" borderId="23" xfId="22" applyFont="1" applyFill="1" applyBorder="1">
      <alignment/>
      <protection/>
    </xf>
    <xf numFmtId="168" fontId="0" fillId="0" borderId="23" xfId="22" applyNumberFormat="1" applyFill="1" applyBorder="1">
      <alignment/>
      <protection/>
    </xf>
    <xf numFmtId="0" fontId="0" fillId="0" borderId="23" xfId="22" applyNumberFormat="1" applyFill="1" applyBorder="1">
      <alignment/>
      <protection/>
    </xf>
    <xf numFmtId="168" fontId="0" fillId="0" borderId="24" xfId="22" applyNumberFormat="1" applyFill="1" applyBorder="1">
      <alignment/>
      <protection/>
    </xf>
    <xf numFmtId="173" fontId="0" fillId="0" borderId="5" xfId="22" applyNumberFormat="1" applyFill="1" applyBorder="1">
      <alignment/>
      <protection/>
    </xf>
    <xf numFmtId="173" fontId="0" fillId="0" borderId="6" xfId="22" applyNumberFormat="1" applyFill="1" applyBorder="1">
      <alignment/>
      <protection/>
    </xf>
    <xf numFmtId="0" fontId="0" fillId="0" borderId="18" xfId="22" applyFill="1" applyBorder="1">
      <alignment/>
      <protection/>
    </xf>
    <xf numFmtId="173" fontId="0" fillId="0" borderId="0" xfId="22" applyNumberFormat="1" applyFill="1" applyBorder="1">
      <alignment/>
      <protection/>
    </xf>
    <xf numFmtId="173" fontId="0" fillId="0" borderId="18" xfId="22" applyNumberFormat="1" applyFill="1" applyBorder="1">
      <alignment/>
      <protection/>
    </xf>
    <xf numFmtId="0" fontId="0" fillId="0" borderId="20" xfId="22" applyNumberFormat="1" applyFont="1" applyFill="1" applyBorder="1">
      <alignment/>
      <protection/>
    </xf>
    <xf numFmtId="0" fontId="0" fillId="0" borderId="16" xfId="22" applyNumberFormat="1" applyFont="1" applyFill="1" applyBorder="1">
      <alignment/>
      <protection/>
    </xf>
    <xf numFmtId="0" fontId="0" fillId="0" borderId="14" xfId="22" applyFont="1" applyFill="1" applyBorder="1">
      <alignment/>
      <protection/>
    </xf>
    <xf numFmtId="173" fontId="0" fillId="0" borderId="8" xfId="22" applyNumberFormat="1" applyFill="1" applyBorder="1">
      <alignment/>
      <protection/>
    </xf>
    <xf numFmtId="173" fontId="0" fillId="0" borderId="9" xfId="22" applyNumberFormat="1" applyFill="1" applyBorder="1">
      <alignment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18" xfId="22" applyFont="1" applyFill="1" applyBorder="1">
      <alignment/>
      <protection/>
    </xf>
    <xf numFmtId="0" fontId="0" fillId="0" borderId="18" xfId="22" applyNumberFormat="1" applyFill="1" applyBorder="1">
      <alignment/>
      <protection/>
    </xf>
    <xf numFmtId="11" fontId="0" fillId="0" borderId="0" xfId="22" applyNumberFormat="1" applyFont="1" applyFill="1" applyBorder="1">
      <alignment/>
      <protection/>
    </xf>
    <xf numFmtId="0" fontId="0" fillId="0" borderId="8" xfId="0" applyFill="1" applyBorder="1" applyAlignment="1">
      <alignment horizontal="left"/>
    </xf>
    <xf numFmtId="0" fontId="0" fillId="0" borderId="0" xfId="21" applyFont="1" applyFill="1" applyBorder="1" applyAlignment="1" applyProtection="1">
      <alignment/>
      <protection/>
    </xf>
    <xf numFmtId="0" fontId="0" fillId="0" borderId="0" xfId="22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NOvA2" xfId="21"/>
    <cellStyle name="Normal_NOv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95250</xdr:colOff>
      <xdr:row>31</xdr:row>
      <xdr:rowOff>9525</xdr:rowOff>
    </xdr:to>
    <xdr:pic>
      <xdr:nvPicPr>
        <xdr:cNvPr id="1" name="Picture 1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076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ark.com/jsp/Interconnect++Products,+Wire+&amp;+Cable/Connectors/ANDERSON+POWER+PRODUCTS/6801G1/displayProduct.jsp?sku=26H0034" TargetMode="External" /><Relationship Id="rId2" Type="http://schemas.openxmlformats.org/officeDocument/2006/relationships/hyperlink" Target="http://www.mouser.com/search/ProductDetail.aspx?R=S821-ROvirtualkey63300000virtualkey633-S821-RO" TargetMode="External" /><Relationship Id="rId3" Type="http://schemas.openxmlformats.org/officeDocument/2006/relationships/hyperlink" Target="http://www.mouser.com/search/ProductDetail.aspx?R=120-904virtualkey51320000virtualkey802-120-904" TargetMode="External" /><Relationship Id="rId4" Type="http://schemas.openxmlformats.org/officeDocument/2006/relationships/hyperlink" Target="http://www.mouser.com/search/ProductDetail.aspx?R=01550120ZXUvirtualkey57610000virtualkey576-01550120ZXU" TargetMode="External" /><Relationship Id="rId5" Type="http://schemas.openxmlformats.org/officeDocument/2006/relationships/hyperlink" Target="Datasheet/Xicon%20Resistor1W.pdf" TargetMode="External" /><Relationship Id="rId6" Type="http://schemas.openxmlformats.org/officeDocument/2006/relationships/hyperlink" Target="Datasheet/LittelFuse%20Holder.pdf" TargetMode="External" /><Relationship Id="rId7" Type="http://schemas.openxmlformats.org/officeDocument/2006/relationships/hyperlink" Target="Datasheet/Stancor_Industrial-Control_5760011.pdf" TargetMode="External" /><Relationship Id="rId8" Type="http://schemas.openxmlformats.org/officeDocument/2006/relationships/hyperlink" Target="Datasheet/APP%20SB120.pdf" TargetMode="External" /><Relationship Id="rId9" Type="http://schemas.openxmlformats.org/officeDocument/2006/relationships/hyperlink" Target="Datasheet/APP%20SB50.pdf" TargetMode="External" /><Relationship Id="rId10" Type="http://schemas.openxmlformats.org/officeDocument/2006/relationships/hyperlink" Target="Datasheet/ST%20LE00.pdf" TargetMode="External" /><Relationship Id="rId11" Type="http://schemas.openxmlformats.org/officeDocument/2006/relationships/hyperlink" Target="Datasheet/NEC%20PS2502.pdf" TargetMode="External" /><Relationship Id="rId12" Type="http://schemas.openxmlformats.org/officeDocument/2006/relationships/hyperlink" Target="Datasheet/Dialight%20550-xx05%20singleLED.pdf" TargetMode="External" /><Relationship Id="rId13" Type="http://schemas.openxmlformats.org/officeDocument/2006/relationships/hyperlink" Target="Datasheet/Xicon%20Resistor1W.pdf" TargetMode="External" /><Relationship Id="rId14" Type="http://schemas.openxmlformats.org/officeDocument/2006/relationships/hyperlink" Target="Datasheet/Tyco%20RTEF135.pdf" TargetMode="External" /><Relationship Id="rId15" Type="http://schemas.openxmlformats.org/officeDocument/2006/relationships/hyperlink" Target="Datasheet/Tyco%20RGEF400.pdf" TargetMode="External" /><Relationship Id="rId16" Type="http://schemas.openxmlformats.org/officeDocument/2006/relationships/hyperlink" Target="Datasheet/CK%20ETtoggle.pdf" TargetMode="External" /><Relationship Id="rId17" Type="http://schemas.openxmlformats.org/officeDocument/2006/relationships/hyperlink" Target="Datasheet/Dialight%20571-01xx%20bylevel%20LED.pdf" TargetMode="External" /><Relationship Id="rId18" Type="http://schemas.openxmlformats.org/officeDocument/2006/relationships/hyperlink" Target="Datasheet/Tyco%20PEconnector.pdf" TargetMode="External" /><Relationship Id="rId19" Type="http://schemas.openxmlformats.org/officeDocument/2006/relationships/hyperlink" Target="Datasheet/Dialight%20571-01xx%20bylevel%20LED.pdf" TargetMode="External" /><Relationship Id="rId20" Type="http://schemas.openxmlformats.org/officeDocument/2006/relationships/hyperlink" Target="Datasheet/Dialight%20571-01xx%20bylevel%20LED.pdf" TargetMode="External" /><Relationship Id="rId21" Type="http://schemas.openxmlformats.org/officeDocument/2006/relationships/hyperlink" Target="Datasheet/LittelFuse%20TVS%205KP.pdf" TargetMode="External" /><Relationship Id="rId22" Type="http://schemas.openxmlformats.org/officeDocument/2006/relationships/hyperlink" Target="Datasheet/Panasonic%20ECWF%20MetPP.pdf" TargetMode="External" /><Relationship Id="rId23" Type="http://schemas.openxmlformats.org/officeDocument/2006/relationships/hyperlink" Target="Datasheet/CK%20ETtoggle.pdf" TargetMode="External" /><Relationship Id="rId24" Type="http://schemas.openxmlformats.org/officeDocument/2006/relationships/hyperlink" Target="http://www.mouser.com/search/ProductDetail.aspx?R=305-024-520-202virtualkey58720000virtualkey587-305-52-024" TargetMode="External" /><Relationship Id="rId25" Type="http://schemas.openxmlformats.org/officeDocument/2006/relationships/hyperlink" Target="Datasheet/EDAC%20305%20CardEdge.pdf" TargetMode="External" /><Relationship Id="rId26" Type="http://schemas.openxmlformats.org/officeDocument/2006/relationships/hyperlink" Target="Datasheet/Tyco%20PEconnector.pdf" TargetMode="External" /><Relationship Id="rId27" Type="http://schemas.openxmlformats.org/officeDocument/2006/relationships/hyperlink" Target="Datasheet/Panasonic%20ECWF%20MetPP.pdf" TargetMode="External" /><Relationship Id="rId28" Type="http://schemas.openxmlformats.org/officeDocument/2006/relationships/hyperlink" Target="Datasheet/Tyco%20RTEF135.pdf" TargetMode="External" /><Relationship Id="rId29" Type="http://schemas.openxmlformats.org/officeDocument/2006/relationships/hyperlink" Target="Datasheet/NKK%20SeriesS%20toggle.pdf" TargetMode="External" /><Relationship Id="rId30" Type="http://schemas.openxmlformats.org/officeDocument/2006/relationships/hyperlink" Target="Datasheet/Kings%201704.pdf" TargetMode="External" /><Relationship Id="rId31" Type="http://schemas.openxmlformats.org/officeDocument/2006/relationships/hyperlink" Target="http://www.mouser.com/search/ProductDetail.aspx?R=ET01MD1ABEvirtualkey61170000virtualkey611-ET01-011" TargetMode="External" /><Relationship Id="rId32" Type="http://schemas.openxmlformats.org/officeDocument/2006/relationships/hyperlink" Target="http://www.mouser.com/search/ProductDetail.aspx?R=281-10K-RCvirtualkey21980000virtualkey281-10K-RC" TargetMode="External" /><Relationship Id="rId33" Type="http://schemas.openxmlformats.org/officeDocument/2006/relationships/hyperlink" Target="http://order.waytekwire.com/CGI-BIN/LANSAWEB?WEBEVENT+L0D9C55131C568600CC21081+M37+ENG" TargetMode="External" /><Relationship Id="rId34" Type="http://schemas.openxmlformats.org/officeDocument/2006/relationships/hyperlink" Target="http://www.mouser.com/search/ProductDetail.aspx?R=19193-0275virtualkey53810000virtualkey538-19193-0275" TargetMode="External" /><Relationship Id="rId35" Type="http://schemas.openxmlformats.org/officeDocument/2006/relationships/hyperlink" Target="http://order.waytekwire.com/CGI-BIN/LANSAWEB?WEBEVENT+L0D9C551310560600FF61081+M37+ENG" TargetMode="External" /><Relationship Id="rId36" Type="http://schemas.openxmlformats.org/officeDocument/2006/relationships/hyperlink" Target="http://order.waytekwire.com/CGI-BIN/LANSAWEB?WEBEVENT+L0D9C561D186606001931081+M37+ENG" TargetMode="External" /><Relationship Id="rId37" Type="http://schemas.openxmlformats.org/officeDocument/2006/relationships/hyperlink" Target="http://www.alliedelec.com/Search/ProductDetail.asp?SKU=803-0402&amp;SEARCH=&amp;MPN=6319G1&amp;DESC=6319G1&amp;R=803-0402&amp;sid=463926004E81617F" TargetMode="External" /><Relationship Id="rId38" Type="http://schemas.openxmlformats.org/officeDocument/2006/relationships/hyperlink" Target="http://www.alliedelec.com/Search/ProductDetail.asp?SKU=517-1090&amp;SEARCH=&amp;MPN=1704-1+QD&amp;DESC=1704-1+QD&amp;R=517-1090&amp;sid=4639260035E5617F" TargetMode="External" /><Relationship Id="rId39" Type="http://schemas.openxmlformats.org/officeDocument/2006/relationships/hyperlink" Target="Datasheet/Hirose%20DF-7.pdf" TargetMode="External" /><Relationship Id="rId40" Type="http://schemas.openxmlformats.org/officeDocument/2006/relationships/hyperlink" Target="Datasheet/Hirose%20DF-7.pdf" TargetMode="External" /><Relationship Id="rId41" Type="http://schemas.openxmlformats.org/officeDocument/2006/relationships/hyperlink" Target="Datasheet/Hirose%20DF-7.pdf" TargetMode="External" /><Relationship Id="rId42" Type="http://schemas.openxmlformats.org/officeDocument/2006/relationships/hyperlink" Target="http://www.mouser.com/search/ProductDetail.aspx?R=294-430K-RCvirtualkey21980000virtualkey294-430K-RC" TargetMode="External" /><Relationship Id="rId43" Type="http://schemas.openxmlformats.org/officeDocument/2006/relationships/hyperlink" Target="Datasheet/ST%20L7800.pdf" TargetMode="External" /><Relationship Id="rId44" Type="http://schemas.openxmlformats.org/officeDocument/2006/relationships/hyperlink" Target="Datasheet/MCC%202N3904.pdf" TargetMode="External" /><Relationship Id="rId45" Type="http://schemas.openxmlformats.org/officeDocument/2006/relationships/hyperlink" Target="Datasheet/MCC%202N3906.pdf" TargetMode="External" /><Relationship Id="rId46" Type="http://schemas.openxmlformats.org/officeDocument/2006/relationships/hyperlink" Target="Datasheet/Yageo%20CFR.pdf" TargetMode="External" /><Relationship Id="rId47" Type="http://schemas.openxmlformats.org/officeDocument/2006/relationships/hyperlink" Target="Datasheet/Yageo%20CFR.pdf" TargetMode="External" /><Relationship Id="rId48" Type="http://schemas.openxmlformats.org/officeDocument/2006/relationships/hyperlink" Target="Datasheet/Yageo%20CFR.pdf" TargetMode="External" /><Relationship Id="rId49" Type="http://schemas.openxmlformats.org/officeDocument/2006/relationships/hyperlink" Target="Datasheet/Yageo%20CFR.pdf" TargetMode="External" /><Relationship Id="rId50" Type="http://schemas.openxmlformats.org/officeDocument/2006/relationships/hyperlink" Target="Datasheet/Yageo%20CFR.pdf" TargetMode="External" /><Relationship Id="rId51" Type="http://schemas.openxmlformats.org/officeDocument/2006/relationships/hyperlink" Target="Datasheet/Yageo%20CFR.pdf" TargetMode="External" /><Relationship Id="rId52" Type="http://schemas.openxmlformats.org/officeDocument/2006/relationships/hyperlink" Target="Datasheet/Yageo%20CFR.pdf" TargetMode="External" /><Relationship Id="rId53" Type="http://schemas.openxmlformats.org/officeDocument/2006/relationships/hyperlink" Target="Datasheet/AVX%20SR.pdf" TargetMode="External" /><Relationship Id="rId54" Type="http://schemas.openxmlformats.org/officeDocument/2006/relationships/hyperlink" Target="Datasheet/Paoasonic%20ECA.pdf" TargetMode="External" /><Relationship Id="rId55" Type="http://schemas.openxmlformats.org/officeDocument/2006/relationships/hyperlink" Target="http://www.mouser.com/search/ProductDetail.aspx?R=ET01MD1ABEvirtualkey61170000virtualkey611-ET01-011" TargetMode="External" /><Relationship Id="rId56" Type="http://schemas.openxmlformats.org/officeDocument/2006/relationships/hyperlink" Target="Datasheet/Tyco%20RGEF400.pdf" TargetMode="External" /><Relationship Id="rId57" Type="http://schemas.openxmlformats.org/officeDocument/2006/relationships/hyperlink" Target="Datasheet/Tyco%20RTEF135.pdf" TargetMode="External" /><Relationship Id="rId58" Type="http://schemas.openxmlformats.org/officeDocument/2006/relationships/hyperlink" Target="Datasheet/Yageo%20CFR.pdf" TargetMode="External" /><Relationship Id="rId59" Type="http://schemas.openxmlformats.org/officeDocument/2006/relationships/hyperlink" Target="Datasheet/Yageo%20CFR.pdf" TargetMode="External" /><Relationship Id="rId60" Type="http://schemas.openxmlformats.org/officeDocument/2006/relationships/hyperlink" Target="Datasheet/AVX%20SR.pdf" TargetMode="External" /><Relationship Id="rId61" Type="http://schemas.openxmlformats.org/officeDocument/2006/relationships/hyperlink" Target="Datasheet/Paoasonic%20ECA.pdf" TargetMode="External" /><Relationship Id="rId62" Type="http://schemas.openxmlformats.org/officeDocument/2006/relationships/hyperlink" Target="http://www.digikey.com/scripts/DkSearch/dksus.dll?Detail?Ref=122054&amp;Row=596085&amp;Site=US" TargetMode="External" /><Relationship Id="rId63" Type="http://schemas.openxmlformats.org/officeDocument/2006/relationships/hyperlink" Target="Datasheet/LittelFuse%20312_318.pdf" TargetMode="External" /><Relationship Id="rId64" Type="http://schemas.openxmlformats.org/officeDocument/2006/relationships/hyperlink" Target="Datasheet/Tyco%20PEconnector.pdf" TargetMode="External" /><Relationship Id="rId65" Type="http://schemas.openxmlformats.org/officeDocument/2006/relationships/hyperlink" Target="Datasheet/Tyco%20PEconnector.pdf" TargetMode="External" /><Relationship Id="rId66" Type="http://schemas.openxmlformats.org/officeDocument/2006/relationships/hyperlink" Target="Datasheet/LittelFuse%20TVS%205KP.pdf" TargetMode="External" /><Relationship Id="rId67" Type="http://schemas.openxmlformats.org/officeDocument/2006/relationships/hyperlink" Target="Datasheet/CK%20ETtoggle.pdf" TargetMode="External" /><Relationship Id="rId68" Type="http://schemas.openxmlformats.org/officeDocument/2006/relationships/hyperlink" Target="http://www.mouser.com/search/ProductDetail.aspx?R=ET01MD1ABEvirtualkey61170000virtualkey611-ET01-011" TargetMode="Externa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L17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0.7109375" style="3" customWidth="1"/>
    <col min="2" max="2" width="38.7109375" style="3" customWidth="1"/>
    <col min="3" max="3" width="15.7109375" style="3" customWidth="1"/>
    <col min="4" max="4" width="16.7109375" style="4" customWidth="1"/>
    <col min="5" max="5" width="16.421875" style="5" customWidth="1"/>
    <col min="6" max="6" width="16.7109375" style="5" customWidth="1"/>
    <col min="7" max="7" width="7.7109375" style="6" customWidth="1"/>
    <col min="8" max="8" width="5.7109375" style="7" customWidth="1"/>
    <col min="9" max="9" width="7.7109375" style="6" customWidth="1"/>
    <col min="10" max="10" width="7.140625" style="3" customWidth="1"/>
    <col min="11" max="11" width="9.421875" style="6" customWidth="1"/>
    <col min="12" max="12" width="8.7109375" style="6" customWidth="1"/>
    <col min="13" max="16384" width="9.140625" style="3" customWidth="1"/>
  </cols>
  <sheetData>
    <row r="1" spans="1:2" ht="15.75">
      <c r="A1" s="1" t="s">
        <v>0</v>
      </c>
      <c r="B1" s="2"/>
    </row>
    <row r="2" ht="13.5" thickBot="1"/>
    <row r="3" spans="1:12" ht="12.75">
      <c r="A3" s="8"/>
      <c r="B3" s="9" t="s">
        <v>1</v>
      </c>
      <c r="C3" s="9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13" t="s">
        <v>7</v>
      </c>
      <c r="I3" s="12"/>
      <c r="J3" s="9"/>
      <c r="K3" s="12" t="s">
        <v>6</v>
      </c>
      <c r="L3" s="14" t="s">
        <v>8</v>
      </c>
    </row>
    <row r="4" spans="1:12" ht="13.5" thickBot="1">
      <c r="A4" s="15"/>
      <c r="B4" s="16"/>
      <c r="C4" s="16"/>
      <c r="D4" s="17"/>
      <c r="E4" s="18"/>
      <c r="F4" s="18"/>
      <c r="G4" s="19" t="s">
        <v>9</v>
      </c>
      <c r="H4" s="20" t="s">
        <v>10</v>
      </c>
      <c r="I4" s="21" t="s">
        <v>9</v>
      </c>
      <c r="J4" s="18" t="s">
        <v>10</v>
      </c>
      <c r="K4" s="19" t="s">
        <v>11</v>
      </c>
      <c r="L4" s="22" t="s">
        <v>11</v>
      </c>
    </row>
    <row r="5" spans="1:12" ht="12.75">
      <c r="A5" s="23" t="s">
        <v>12</v>
      </c>
      <c r="B5" s="24" t="s">
        <v>13</v>
      </c>
      <c r="C5" s="24"/>
      <c r="D5" s="25"/>
      <c r="E5" s="26"/>
      <c r="F5" s="26"/>
      <c r="G5" s="27"/>
      <c r="H5" s="28"/>
      <c r="I5" s="27"/>
      <c r="J5" s="24"/>
      <c r="K5" s="27"/>
      <c r="L5" s="29"/>
    </row>
    <row r="6" spans="1:12" ht="12.75">
      <c r="A6" s="30" t="s">
        <v>14</v>
      </c>
      <c r="B6" s="24" t="s">
        <v>15</v>
      </c>
      <c r="C6" s="24" t="s">
        <v>16</v>
      </c>
      <c r="D6" s="25" t="s">
        <v>17</v>
      </c>
      <c r="E6" s="26" t="s">
        <v>18</v>
      </c>
      <c r="F6" s="26" t="s">
        <v>19</v>
      </c>
      <c r="G6" s="27">
        <v>189.33</v>
      </c>
      <c r="H6" s="28">
        <v>200</v>
      </c>
      <c r="I6" s="27">
        <v>169.66</v>
      </c>
      <c r="J6" s="24">
        <v>1</v>
      </c>
      <c r="K6" s="27">
        <f aca="true" t="shared" si="0" ref="K6:K19">G6*J6</f>
        <v>189.33</v>
      </c>
      <c r="L6" s="29">
        <f aca="true" t="shared" si="1" ref="L6:L22">I6*J6</f>
        <v>169.66</v>
      </c>
    </row>
    <row r="7" spans="1:12" ht="12.75">
      <c r="A7" s="30" t="s">
        <v>20</v>
      </c>
      <c r="B7" s="24" t="s">
        <v>21</v>
      </c>
      <c r="C7" s="24" t="s">
        <v>16</v>
      </c>
      <c r="D7" s="25"/>
      <c r="E7" s="26" t="s">
        <v>18</v>
      </c>
      <c r="F7" s="26" t="s">
        <v>22</v>
      </c>
      <c r="G7" s="27">
        <v>21.6</v>
      </c>
      <c r="H7" s="28">
        <v>25</v>
      </c>
      <c r="I7" s="27">
        <v>17.27</v>
      </c>
      <c r="J7" s="24">
        <v>3</v>
      </c>
      <c r="K7" s="27">
        <f t="shared" si="0"/>
        <v>64.80000000000001</v>
      </c>
      <c r="L7" s="29">
        <f t="shared" si="1"/>
        <v>51.81</v>
      </c>
    </row>
    <row r="8" spans="1:12" ht="12.75">
      <c r="A8" s="31" t="s">
        <v>23</v>
      </c>
      <c r="B8" s="26" t="s">
        <v>24</v>
      </c>
      <c r="C8" s="26"/>
      <c r="D8" s="25"/>
      <c r="E8" s="26" t="s">
        <v>25</v>
      </c>
      <c r="F8" s="26"/>
      <c r="G8" s="27">
        <v>40</v>
      </c>
      <c r="H8" s="28">
        <v>600</v>
      </c>
      <c r="I8" s="27">
        <v>10</v>
      </c>
      <c r="J8" s="24">
        <v>3</v>
      </c>
      <c r="K8" s="27">
        <f t="shared" si="0"/>
        <v>120</v>
      </c>
      <c r="L8" s="29">
        <f t="shared" si="1"/>
        <v>30</v>
      </c>
    </row>
    <row r="9" spans="1:12" ht="12.75">
      <c r="A9" s="32" t="s">
        <v>26</v>
      </c>
      <c r="B9" s="33" t="s">
        <v>27</v>
      </c>
      <c r="C9" s="33" t="s">
        <v>28</v>
      </c>
      <c r="D9" s="34" t="s">
        <v>29</v>
      </c>
      <c r="E9" s="35" t="s">
        <v>30</v>
      </c>
      <c r="F9" s="34" t="s">
        <v>31</v>
      </c>
      <c r="G9" s="36">
        <v>14.45</v>
      </c>
      <c r="H9" s="37">
        <v>100</v>
      </c>
      <c r="I9" s="36">
        <v>8.85</v>
      </c>
      <c r="J9" s="38">
        <v>2</v>
      </c>
      <c r="K9" s="36">
        <f t="shared" si="0"/>
        <v>28.9</v>
      </c>
      <c r="L9" s="39">
        <f t="shared" si="1"/>
        <v>17.7</v>
      </c>
    </row>
    <row r="10" spans="1:12" ht="12.75">
      <c r="A10" s="32" t="s">
        <v>32</v>
      </c>
      <c r="B10" s="33" t="s">
        <v>33</v>
      </c>
      <c r="C10" s="33" t="s">
        <v>34</v>
      </c>
      <c r="D10" s="34" t="s">
        <v>35</v>
      </c>
      <c r="E10" s="33" t="s">
        <v>30</v>
      </c>
      <c r="F10" s="34" t="s">
        <v>36</v>
      </c>
      <c r="G10" s="36">
        <v>3.32</v>
      </c>
      <c r="H10" s="37">
        <v>2.22</v>
      </c>
      <c r="I10" s="36">
        <v>3.37</v>
      </c>
      <c r="J10" s="38">
        <v>1</v>
      </c>
      <c r="K10" s="36">
        <f t="shared" si="0"/>
        <v>3.32</v>
      </c>
      <c r="L10" s="39">
        <f t="shared" si="1"/>
        <v>3.37</v>
      </c>
    </row>
    <row r="11" spans="1:12" ht="12.75">
      <c r="A11" s="40" t="s">
        <v>37</v>
      </c>
      <c r="B11" s="33" t="s">
        <v>38</v>
      </c>
      <c r="C11" s="38" t="s">
        <v>34</v>
      </c>
      <c r="D11" s="41" t="s">
        <v>39</v>
      </c>
      <c r="E11" s="33" t="s">
        <v>40</v>
      </c>
      <c r="F11" s="34" t="s">
        <v>41</v>
      </c>
      <c r="G11" s="36">
        <v>10.93</v>
      </c>
      <c r="H11" s="37">
        <v>100</v>
      </c>
      <c r="I11" s="36">
        <v>7.12</v>
      </c>
      <c r="J11" s="38">
        <v>1</v>
      </c>
      <c r="K11" s="36">
        <f t="shared" si="0"/>
        <v>10.93</v>
      </c>
      <c r="L11" s="39">
        <f t="shared" si="1"/>
        <v>7.12</v>
      </c>
    </row>
    <row r="12" spans="1:12" ht="12.75">
      <c r="A12" s="32" t="s">
        <v>42</v>
      </c>
      <c r="B12" s="33" t="s">
        <v>43</v>
      </c>
      <c r="C12" s="33"/>
      <c r="D12" s="41"/>
      <c r="E12" s="35" t="s">
        <v>44</v>
      </c>
      <c r="F12" t="s">
        <v>45</v>
      </c>
      <c r="G12" s="36">
        <v>13.38</v>
      </c>
      <c r="H12" s="37">
        <v>1</v>
      </c>
      <c r="I12" s="36">
        <v>13.38</v>
      </c>
      <c r="J12" s="38">
        <v>1</v>
      </c>
      <c r="K12" s="36">
        <f t="shared" si="0"/>
        <v>13.38</v>
      </c>
      <c r="L12" s="39">
        <f t="shared" si="1"/>
        <v>13.38</v>
      </c>
    </row>
    <row r="13" spans="1:12" ht="12.75">
      <c r="A13" s="32" t="s">
        <v>42</v>
      </c>
      <c r="B13" s="33" t="s">
        <v>46</v>
      </c>
      <c r="C13" s="33"/>
      <c r="D13" s="41"/>
      <c r="E13" s="35" t="s">
        <v>44</v>
      </c>
      <c r="F13" s="42" t="s">
        <v>47</v>
      </c>
      <c r="G13" s="36">
        <v>16.02</v>
      </c>
      <c r="H13" s="37">
        <v>1</v>
      </c>
      <c r="I13" s="36">
        <v>16.02</v>
      </c>
      <c r="J13" s="38">
        <v>1</v>
      </c>
      <c r="K13" s="36">
        <f t="shared" si="0"/>
        <v>16.02</v>
      </c>
      <c r="L13" s="39">
        <f t="shared" si="1"/>
        <v>16.02</v>
      </c>
    </row>
    <row r="14" spans="1:12" ht="12.75">
      <c r="A14" s="40" t="s">
        <v>48</v>
      </c>
      <c r="B14" s="33" t="s">
        <v>49</v>
      </c>
      <c r="C14" s="33" t="s">
        <v>50</v>
      </c>
      <c r="D14" s="41" t="s">
        <v>51</v>
      </c>
      <c r="E14" s="35" t="s">
        <v>18</v>
      </c>
      <c r="F14" s="34" t="s">
        <v>52</v>
      </c>
      <c r="G14" s="36">
        <v>20.9</v>
      </c>
      <c r="H14" s="37">
        <v>100</v>
      </c>
      <c r="I14" s="36">
        <v>14.63</v>
      </c>
      <c r="J14" s="38">
        <v>1</v>
      </c>
      <c r="K14" s="36">
        <f t="shared" si="0"/>
        <v>20.9</v>
      </c>
      <c r="L14" s="39">
        <f t="shared" si="1"/>
        <v>14.63</v>
      </c>
    </row>
    <row r="15" spans="1:12" ht="12.75">
      <c r="A15" s="40" t="s">
        <v>53</v>
      </c>
      <c r="B15" s="33" t="s">
        <v>54</v>
      </c>
      <c r="C15" s="38" t="s">
        <v>55</v>
      </c>
      <c r="D15" s="41" t="s">
        <v>56</v>
      </c>
      <c r="E15" s="35" t="s">
        <v>18</v>
      </c>
      <c r="F15" s="34" t="s">
        <v>57</v>
      </c>
      <c r="G15" s="36">
        <v>14.52</v>
      </c>
      <c r="H15" s="37">
        <v>100</v>
      </c>
      <c r="I15" s="36">
        <v>11.26</v>
      </c>
      <c r="J15" s="38">
        <v>1</v>
      </c>
      <c r="K15" s="36">
        <f t="shared" si="0"/>
        <v>14.52</v>
      </c>
      <c r="L15" s="39">
        <f t="shared" si="1"/>
        <v>11.26</v>
      </c>
    </row>
    <row r="16" spans="1:12" ht="12.75">
      <c r="A16" s="40" t="s">
        <v>58</v>
      </c>
      <c r="B16" s="33" t="s">
        <v>59</v>
      </c>
      <c r="C16" s="33" t="s">
        <v>60</v>
      </c>
      <c r="D16" s="34" t="s">
        <v>61</v>
      </c>
      <c r="E16" s="35" t="s">
        <v>18</v>
      </c>
      <c r="F16" s="34" t="s">
        <v>62</v>
      </c>
      <c r="G16" s="36">
        <v>4.9</v>
      </c>
      <c r="H16" s="37">
        <v>100</v>
      </c>
      <c r="I16" s="36">
        <v>4.2408</v>
      </c>
      <c r="J16" s="38">
        <v>1</v>
      </c>
      <c r="K16" s="36">
        <f t="shared" si="0"/>
        <v>4.9</v>
      </c>
      <c r="L16" s="39">
        <f t="shared" si="1"/>
        <v>4.2408</v>
      </c>
    </row>
    <row r="17" spans="1:12" ht="12.75">
      <c r="A17" s="32" t="s">
        <v>63</v>
      </c>
      <c r="B17" s="33" t="s">
        <v>64</v>
      </c>
      <c r="C17" s="38" t="s">
        <v>65</v>
      </c>
      <c r="D17" s="34" t="s">
        <v>66</v>
      </c>
      <c r="E17" s="35" t="s">
        <v>67</v>
      </c>
      <c r="F17" s="34" t="s">
        <v>68</v>
      </c>
      <c r="G17" s="36">
        <v>0.258</v>
      </c>
      <c r="H17" s="37">
        <v>100</v>
      </c>
      <c r="I17" s="36">
        <v>0.1935</v>
      </c>
      <c r="J17" s="38">
        <v>4</v>
      </c>
      <c r="K17" s="36">
        <f t="shared" si="0"/>
        <v>1.032</v>
      </c>
      <c r="L17" s="39">
        <f t="shared" si="1"/>
        <v>0.774</v>
      </c>
    </row>
    <row r="18" spans="1:12" ht="12.75">
      <c r="A18" s="32" t="s">
        <v>69</v>
      </c>
      <c r="B18" s="33" t="s">
        <v>70</v>
      </c>
      <c r="C18" s="38" t="s">
        <v>65</v>
      </c>
      <c r="D18" s="34" t="s">
        <v>71</v>
      </c>
      <c r="E18" s="35" t="s">
        <v>18</v>
      </c>
      <c r="F18" s="43" t="s">
        <v>72</v>
      </c>
      <c r="G18" s="36">
        <v>0.63</v>
      </c>
      <c r="H18" s="37">
        <v>100</v>
      </c>
      <c r="I18" s="36">
        <v>0.54</v>
      </c>
      <c r="J18" s="38">
        <v>4</v>
      </c>
      <c r="K18" s="36">
        <f t="shared" si="0"/>
        <v>2.52</v>
      </c>
      <c r="L18" s="39">
        <f t="shared" si="1"/>
        <v>2.16</v>
      </c>
    </row>
    <row r="19" spans="1:12" ht="12.75">
      <c r="A19" s="40" t="s">
        <v>73</v>
      </c>
      <c r="B19" s="33" t="s">
        <v>74</v>
      </c>
      <c r="C19" s="33" t="s">
        <v>75</v>
      </c>
      <c r="D19" s="44" t="s">
        <v>76</v>
      </c>
      <c r="E19" s="35" t="s">
        <v>18</v>
      </c>
      <c r="F19" s="44" t="s">
        <v>76</v>
      </c>
      <c r="G19" s="36">
        <v>0.13</v>
      </c>
      <c r="H19" s="37">
        <v>100</v>
      </c>
      <c r="I19" s="36">
        <v>0.09</v>
      </c>
      <c r="J19" s="38">
        <v>1</v>
      </c>
      <c r="K19" s="36">
        <f t="shared" si="0"/>
        <v>0.13</v>
      </c>
      <c r="L19" s="39">
        <f t="shared" si="1"/>
        <v>0.09</v>
      </c>
    </row>
    <row r="20" spans="1:12" ht="12.75">
      <c r="A20" s="31" t="s">
        <v>77</v>
      </c>
      <c r="B20" s="26" t="s">
        <v>78</v>
      </c>
      <c r="C20" s="26"/>
      <c r="D20" s="45"/>
      <c r="E20" s="46" t="s">
        <v>79</v>
      </c>
      <c r="F20" s="47">
        <v>35000</v>
      </c>
      <c r="G20" s="27"/>
      <c r="H20" s="28">
        <v>1000</v>
      </c>
      <c r="I20" s="27">
        <v>0.238</v>
      </c>
      <c r="J20" s="24">
        <v>4</v>
      </c>
      <c r="K20" s="27"/>
      <c r="L20" s="29">
        <f t="shared" si="1"/>
        <v>0.952</v>
      </c>
    </row>
    <row r="21" spans="1:12" ht="12.75">
      <c r="A21" s="40" t="s">
        <v>77</v>
      </c>
      <c r="B21" s="33" t="s">
        <v>78</v>
      </c>
      <c r="C21" s="33" t="s">
        <v>80</v>
      </c>
      <c r="D21" s="48" t="s">
        <v>81</v>
      </c>
      <c r="E21" s="35" t="s">
        <v>18</v>
      </c>
      <c r="F21" s="44" t="s">
        <v>82</v>
      </c>
      <c r="G21" s="36">
        <v>0.9</v>
      </c>
      <c r="H21" s="37">
        <v>500</v>
      </c>
      <c r="I21" s="36">
        <v>0.63</v>
      </c>
      <c r="J21" s="38">
        <v>4</v>
      </c>
      <c r="K21" s="36">
        <f>G21*J21</f>
        <v>3.6</v>
      </c>
      <c r="L21" s="39">
        <f t="shared" si="1"/>
        <v>2.52</v>
      </c>
    </row>
    <row r="22" spans="1:12" ht="12.75">
      <c r="A22" s="31" t="s">
        <v>83</v>
      </c>
      <c r="B22" s="26" t="s">
        <v>84</v>
      </c>
      <c r="C22" s="26"/>
      <c r="D22" s="45"/>
      <c r="E22" s="46" t="s">
        <v>79</v>
      </c>
      <c r="F22" s="47">
        <v>32203</v>
      </c>
      <c r="G22" s="27"/>
      <c r="H22" s="28">
        <v>1000</v>
      </c>
      <c r="I22" s="27">
        <v>0.056</v>
      </c>
      <c r="J22" s="24">
        <v>4</v>
      </c>
      <c r="K22" s="27"/>
      <c r="L22" s="29">
        <f t="shared" si="1"/>
        <v>0.224</v>
      </c>
    </row>
    <row r="23" spans="1:12" ht="12.75">
      <c r="A23" s="40" t="s">
        <v>83</v>
      </c>
      <c r="B23" s="33" t="s">
        <v>84</v>
      </c>
      <c r="C23" s="33" t="s">
        <v>85</v>
      </c>
      <c r="D23" s="49" t="s">
        <v>86</v>
      </c>
      <c r="E23" s="35" t="s">
        <v>67</v>
      </c>
      <c r="F23" s="50" t="s">
        <v>87</v>
      </c>
      <c r="G23" s="36">
        <v>0.524</v>
      </c>
      <c r="H23" s="37"/>
      <c r="I23" s="36"/>
      <c r="J23" s="38">
        <v>4</v>
      </c>
      <c r="K23" s="36">
        <f>G23*J23</f>
        <v>2.096</v>
      </c>
      <c r="L23" s="39"/>
    </row>
    <row r="24" spans="1:12" ht="12.75">
      <c r="A24" s="31" t="s">
        <v>88</v>
      </c>
      <c r="B24" s="26" t="s">
        <v>89</v>
      </c>
      <c r="C24" s="26"/>
      <c r="D24" s="45"/>
      <c r="E24" s="46" t="s">
        <v>79</v>
      </c>
      <c r="F24" s="47">
        <v>30204</v>
      </c>
      <c r="G24" s="27"/>
      <c r="H24" s="28">
        <v>1000</v>
      </c>
      <c r="I24" s="27">
        <v>0.062</v>
      </c>
      <c r="J24" s="24">
        <v>2</v>
      </c>
      <c r="K24" s="27"/>
      <c r="L24" s="29">
        <f>I24*J24</f>
        <v>0.124</v>
      </c>
    </row>
    <row r="25" spans="1:12" ht="12.75">
      <c r="A25" s="51" t="s">
        <v>88</v>
      </c>
      <c r="B25" s="52" t="s">
        <v>89</v>
      </c>
      <c r="C25" s="52" t="s">
        <v>85</v>
      </c>
      <c r="D25" s="53" t="s">
        <v>90</v>
      </c>
      <c r="E25" s="54" t="s">
        <v>67</v>
      </c>
      <c r="F25" s="55" t="s">
        <v>91</v>
      </c>
      <c r="G25" s="56">
        <v>0.237</v>
      </c>
      <c r="H25" s="57"/>
      <c r="I25" s="56"/>
      <c r="J25" s="58">
        <v>2</v>
      </c>
      <c r="K25" s="56">
        <f>G25*J25</f>
        <v>0.474</v>
      </c>
      <c r="L25" s="59"/>
    </row>
    <row r="26" spans="1:12" ht="12.75">
      <c r="A26" s="60"/>
      <c r="B26" s="61"/>
      <c r="C26" s="61"/>
      <c r="D26" s="62"/>
      <c r="E26" s="63"/>
      <c r="F26" s="64"/>
      <c r="G26" s="65"/>
      <c r="H26" s="66"/>
      <c r="I26" s="67"/>
      <c r="J26" s="26" t="s">
        <v>11</v>
      </c>
      <c r="K26" s="27">
        <f>SUM(K6:K25)</f>
        <v>496.85199999999986</v>
      </c>
      <c r="L26" s="29">
        <f>SUM(L6:L25)</f>
        <v>346.03479999999996</v>
      </c>
    </row>
    <row r="27" spans="1:12" ht="12.75">
      <c r="A27" s="68"/>
      <c r="B27" s="69"/>
      <c r="C27" s="69"/>
      <c r="D27" s="70"/>
      <c r="E27" s="71"/>
      <c r="F27" s="72"/>
      <c r="G27" s="73"/>
      <c r="H27" s="74"/>
      <c r="I27" s="75"/>
      <c r="J27" s="76"/>
      <c r="K27" s="77"/>
      <c r="L27" s="78"/>
    </row>
    <row r="28" spans="1:12" ht="12.75">
      <c r="A28" s="23" t="s">
        <v>92</v>
      </c>
      <c r="B28" s="24"/>
      <c r="C28" s="24"/>
      <c r="D28" s="25"/>
      <c r="E28" s="26"/>
      <c r="F28" s="26"/>
      <c r="G28" s="27"/>
      <c r="H28" s="28"/>
      <c r="I28" s="27"/>
      <c r="J28" s="24"/>
      <c r="K28" s="27"/>
      <c r="L28" s="29"/>
    </row>
    <row r="29" spans="1:12" ht="12.75">
      <c r="A29" s="30" t="s">
        <v>92</v>
      </c>
      <c r="B29" s="26" t="s">
        <v>93</v>
      </c>
      <c r="C29" s="24"/>
      <c r="D29" s="25"/>
      <c r="E29" s="26" t="s">
        <v>94</v>
      </c>
      <c r="F29" s="26"/>
      <c r="G29" s="27">
        <v>93.2</v>
      </c>
      <c r="H29" s="28">
        <v>150</v>
      </c>
      <c r="I29" s="27">
        <v>40.36</v>
      </c>
      <c r="J29" s="24">
        <v>1</v>
      </c>
      <c r="K29" s="27">
        <f>G29*J29</f>
        <v>93.2</v>
      </c>
      <c r="L29" s="29">
        <f>I29*J29</f>
        <v>40.36</v>
      </c>
    </row>
    <row r="30" spans="1:12" ht="12.75">
      <c r="A30" s="30"/>
      <c r="B30" s="26" t="s">
        <v>95</v>
      </c>
      <c r="C30" s="24"/>
      <c r="D30" s="25"/>
      <c r="E30" s="26"/>
      <c r="F30" s="26"/>
      <c r="G30" s="27"/>
      <c r="H30" s="28"/>
      <c r="I30" s="27"/>
      <c r="J30" s="24"/>
      <c r="K30" s="27"/>
      <c r="L30" s="29"/>
    </row>
    <row r="31" spans="1:12" ht="12.75">
      <c r="A31" s="31" t="s">
        <v>96</v>
      </c>
      <c r="B31" s="26"/>
      <c r="C31" s="24"/>
      <c r="D31" s="25"/>
      <c r="E31" s="26" t="s">
        <v>97</v>
      </c>
      <c r="F31" s="26"/>
      <c r="G31" s="27">
        <v>75</v>
      </c>
      <c r="H31" s="28">
        <v>200</v>
      </c>
      <c r="I31" s="27">
        <v>30</v>
      </c>
      <c r="J31" s="24">
        <v>1</v>
      </c>
      <c r="K31" s="27">
        <f aca="true" t="shared" si="2" ref="K31:K36">G31*J31</f>
        <v>75</v>
      </c>
      <c r="L31" s="29">
        <f aca="true" t="shared" si="3" ref="L31:L36">I31*J31</f>
        <v>30</v>
      </c>
    </row>
    <row r="32" spans="1:12" ht="12.75">
      <c r="A32" s="31" t="s">
        <v>98</v>
      </c>
      <c r="B32" s="26" t="s">
        <v>99</v>
      </c>
      <c r="C32" s="24" t="s">
        <v>100</v>
      </c>
      <c r="D32" s="26"/>
      <c r="E32" s="26" t="s">
        <v>100</v>
      </c>
      <c r="F32" s="26"/>
      <c r="G32" s="27">
        <v>5</v>
      </c>
      <c r="H32" s="28">
        <v>100</v>
      </c>
      <c r="I32" s="27">
        <v>5</v>
      </c>
      <c r="J32" s="24">
        <v>4</v>
      </c>
      <c r="K32" s="27">
        <f t="shared" si="2"/>
        <v>20</v>
      </c>
      <c r="L32" s="29">
        <f t="shared" si="3"/>
        <v>20</v>
      </c>
    </row>
    <row r="33" spans="1:12" ht="12.75">
      <c r="A33" s="40" t="s">
        <v>101</v>
      </c>
      <c r="B33" s="33" t="s">
        <v>102</v>
      </c>
      <c r="C33" s="33" t="s">
        <v>103</v>
      </c>
      <c r="D33" s="34" t="s">
        <v>104</v>
      </c>
      <c r="E33" s="35" t="s">
        <v>67</v>
      </c>
      <c r="F33" s="33" t="s">
        <v>105</v>
      </c>
      <c r="G33" s="36">
        <v>0.3</v>
      </c>
      <c r="H33" s="37">
        <v>100</v>
      </c>
      <c r="I33" s="36">
        <v>0.1075</v>
      </c>
      <c r="J33" s="38">
        <v>1</v>
      </c>
      <c r="K33" s="36">
        <f t="shared" si="2"/>
        <v>0.3</v>
      </c>
      <c r="L33" s="39">
        <f t="shared" si="3"/>
        <v>0.1075</v>
      </c>
    </row>
    <row r="34" spans="1:12" ht="12.75">
      <c r="A34" s="40" t="s">
        <v>101</v>
      </c>
      <c r="B34" s="33" t="s">
        <v>106</v>
      </c>
      <c r="C34" s="33" t="s">
        <v>103</v>
      </c>
      <c r="D34" s="41" t="s">
        <v>107</v>
      </c>
      <c r="E34" s="35" t="s">
        <v>67</v>
      </c>
      <c r="F34" s="35" t="s">
        <v>108</v>
      </c>
      <c r="G34" s="36">
        <v>0.65</v>
      </c>
      <c r="H34" s="37">
        <v>100</v>
      </c>
      <c r="I34" s="36">
        <v>0.3055</v>
      </c>
      <c r="J34" s="38">
        <v>1</v>
      </c>
      <c r="K34" s="36">
        <f t="shared" si="2"/>
        <v>0.65</v>
      </c>
      <c r="L34" s="39">
        <f t="shared" si="3"/>
        <v>0.3055</v>
      </c>
    </row>
    <row r="35" spans="1:12" ht="12.75">
      <c r="A35" s="40" t="s">
        <v>101</v>
      </c>
      <c r="B35" s="33" t="s">
        <v>109</v>
      </c>
      <c r="C35" s="33" t="s">
        <v>103</v>
      </c>
      <c r="D35" s="41" t="s">
        <v>110</v>
      </c>
      <c r="E35" s="35" t="s">
        <v>67</v>
      </c>
      <c r="F35" s="50" t="s">
        <v>111</v>
      </c>
      <c r="G35" s="36">
        <v>0.31</v>
      </c>
      <c r="H35" s="37">
        <v>250</v>
      </c>
      <c r="I35" s="36">
        <v>0.07904</v>
      </c>
      <c r="J35" s="38">
        <v>2</v>
      </c>
      <c r="K35" s="36">
        <f t="shared" si="2"/>
        <v>0.62</v>
      </c>
      <c r="L35" s="39">
        <f t="shared" si="3"/>
        <v>0.15808</v>
      </c>
    </row>
    <row r="36" spans="1:12" s="61" customFormat="1" ht="12.75">
      <c r="A36" s="79" t="s">
        <v>112</v>
      </c>
      <c r="B36" s="52" t="s">
        <v>113</v>
      </c>
      <c r="C36" s="58" t="s">
        <v>114</v>
      </c>
      <c r="D36" s="80" t="s">
        <v>115</v>
      </c>
      <c r="E36" s="54" t="s">
        <v>18</v>
      </c>
      <c r="F36" s="80" t="s">
        <v>116</v>
      </c>
      <c r="G36" s="56">
        <v>4.58</v>
      </c>
      <c r="H36" s="57">
        <v>500</v>
      </c>
      <c r="I36" s="56">
        <v>3.58</v>
      </c>
      <c r="J36" s="58">
        <v>18</v>
      </c>
      <c r="K36" s="56">
        <f t="shared" si="2"/>
        <v>82.44</v>
      </c>
      <c r="L36" s="59">
        <f t="shared" si="3"/>
        <v>64.44</v>
      </c>
    </row>
    <row r="37" spans="1:12" ht="12.75">
      <c r="A37" s="30"/>
      <c r="B37" s="24"/>
      <c r="C37" s="24"/>
      <c r="D37" s="81"/>
      <c r="E37" s="46"/>
      <c r="F37" s="82" t="s">
        <v>117</v>
      </c>
      <c r="G37" s="27"/>
      <c r="H37" s="28"/>
      <c r="I37" s="27"/>
      <c r="J37" s="26" t="s">
        <v>11</v>
      </c>
      <c r="K37" s="27">
        <f>SUM(K29:K36)</f>
        <v>272.21000000000004</v>
      </c>
      <c r="L37" s="29">
        <f>SUM(L29:L36)</f>
        <v>155.37108</v>
      </c>
    </row>
    <row r="38" spans="1:12" ht="13.5" thickBot="1">
      <c r="A38" s="15"/>
      <c r="B38" s="16"/>
      <c r="C38" s="16"/>
      <c r="D38" s="83"/>
      <c r="E38" s="84"/>
      <c r="F38" s="83"/>
      <c r="G38" s="19"/>
      <c r="H38" s="85"/>
      <c r="I38" s="19"/>
      <c r="J38" s="16"/>
      <c r="K38" s="19"/>
      <c r="L38" s="86"/>
    </row>
    <row r="39" spans="4:12" s="61" customFormat="1" ht="12.75">
      <c r="D39" s="87"/>
      <c r="E39" s="63"/>
      <c r="F39" s="87"/>
      <c r="G39" s="65"/>
      <c r="H39" s="66"/>
      <c r="I39" s="65"/>
      <c r="K39" s="65"/>
      <c r="L39" s="88"/>
    </row>
    <row r="40" spans="4:12" s="61" customFormat="1" ht="12.75">
      <c r="D40" s="87"/>
      <c r="E40" s="63"/>
      <c r="F40" s="87"/>
      <c r="G40" s="65"/>
      <c r="H40" s="66"/>
      <c r="I40" s="65"/>
      <c r="K40" s="65"/>
      <c r="L40" s="65"/>
    </row>
    <row r="41" spans="4:12" s="61" customFormat="1" ht="12.75">
      <c r="D41" s="87"/>
      <c r="E41" s="63"/>
      <c r="F41" s="87"/>
      <c r="G41" s="65"/>
      <c r="H41" s="66"/>
      <c r="I41" s="65"/>
      <c r="K41" s="65"/>
      <c r="L41" s="65"/>
    </row>
    <row r="42" spans="4:12" s="61" customFormat="1" ht="12.75">
      <c r="D42" s="87"/>
      <c r="E42" s="63"/>
      <c r="F42" s="87"/>
      <c r="G42" s="65"/>
      <c r="H42" s="66"/>
      <c r="I42" s="65"/>
      <c r="K42" s="65"/>
      <c r="L42" s="65"/>
    </row>
    <row r="43" spans="4:12" s="61" customFormat="1" ht="12.75">
      <c r="D43" s="87"/>
      <c r="E43" s="63"/>
      <c r="F43" s="87"/>
      <c r="G43" s="65"/>
      <c r="H43" s="66"/>
      <c r="I43" s="65"/>
      <c r="K43" s="65"/>
      <c r="L43" s="65"/>
    </row>
    <row r="44" spans="1:12" s="61" customFormat="1" ht="12.75">
      <c r="A44" s="23" t="s">
        <v>118</v>
      </c>
      <c r="B44" s="24"/>
      <c r="C44" s="24"/>
      <c r="D44" s="81"/>
      <c r="E44" s="46"/>
      <c r="F44" s="81"/>
      <c r="G44" s="27"/>
      <c r="H44" s="28"/>
      <c r="I44" s="27"/>
      <c r="J44" s="24"/>
      <c r="K44" s="27"/>
      <c r="L44" s="29"/>
    </row>
    <row r="45" spans="1:12" ht="12.75">
      <c r="A45" s="30" t="s">
        <v>119</v>
      </c>
      <c r="B45" s="26" t="s">
        <v>120</v>
      </c>
      <c r="C45" s="24"/>
      <c r="D45" s="25"/>
      <c r="E45" s="26" t="s">
        <v>94</v>
      </c>
      <c r="F45" s="26"/>
      <c r="G45" s="27">
        <v>146.4</v>
      </c>
      <c r="H45" s="28">
        <v>150</v>
      </c>
      <c r="I45" s="27">
        <v>21.87</v>
      </c>
      <c r="J45" s="24">
        <v>1</v>
      </c>
      <c r="K45" s="27">
        <f>G45*J45</f>
        <v>146.4</v>
      </c>
      <c r="L45" s="29">
        <f>I45*J45</f>
        <v>21.87</v>
      </c>
    </row>
    <row r="46" spans="1:12" ht="12.75">
      <c r="A46" s="30"/>
      <c r="B46" s="26" t="s">
        <v>121</v>
      </c>
      <c r="C46" s="24"/>
      <c r="D46" s="25"/>
      <c r="E46" s="26"/>
      <c r="F46" s="26"/>
      <c r="G46" s="89"/>
      <c r="H46" s="28"/>
      <c r="I46" s="89"/>
      <c r="J46" s="24"/>
      <c r="K46" s="27"/>
      <c r="L46" s="29"/>
    </row>
    <row r="47" spans="1:12" ht="12.75">
      <c r="A47" s="31" t="s">
        <v>96</v>
      </c>
      <c r="B47" s="26"/>
      <c r="C47" s="24"/>
      <c r="D47" s="25"/>
      <c r="E47" s="26" t="s">
        <v>97</v>
      </c>
      <c r="F47" s="26"/>
      <c r="G47" s="27">
        <v>75</v>
      </c>
      <c r="H47" s="28">
        <v>200</v>
      </c>
      <c r="I47" s="27">
        <v>30</v>
      </c>
      <c r="J47" s="24">
        <v>1</v>
      </c>
      <c r="K47" s="27">
        <f aca="true" t="shared" si="4" ref="K47:K63">G47*J47</f>
        <v>75</v>
      </c>
      <c r="L47" s="29">
        <f aca="true" t="shared" si="5" ref="L47:L63">I47*J47</f>
        <v>30</v>
      </c>
    </row>
    <row r="48" spans="1:12" ht="12.75">
      <c r="A48" s="31" t="s">
        <v>122</v>
      </c>
      <c r="B48" s="26" t="s">
        <v>24</v>
      </c>
      <c r="C48" s="24"/>
      <c r="D48" s="25"/>
      <c r="E48" s="26" t="s">
        <v>25</v>
      </c>
      <c r="F48" s="26"/>
      <c r="G48" s="27">
        <v>30</v>
      </c>
      <c r="H48" s="28">
        <v>200</v>
      </c>
      <c r="I48" s="27">
        <v>12</v>
      </c>
      <c r="J48" s="24">
        <v>1</v>
      </c>
      <c r="K48" s="27">
        <f t="shared" si="4"/>
        <v>30</v>
      </c>
      <c r="L48" s="29">
        <f t="shared" si="5"/>
        <v>12</v>
      </c>
    </row>
    <row r="49" spans="1:12" ht="12.75">
      <c r="A49" s="40" t="s">
        <v>58</v>
      </c>
      <c r="B49" s="33" t="s">
        <v>59</v>
      </c>
      <c r="C49" s="33" t="s">
        <v>60</v>
      </c>
      <c r="D49" s="34" t="s">
        <v>61</v>
      </c>
      <c r="E49" s="35" t="s">
        <v>18</v>
      </c>
      <c r="F49" s="34" t="s">
        <v>62</v>
      </c>
      <c r="G49" s="36">
        <v>4.9</v>
      </c>
      <c r="H49" s="37">
        <v>100</v>
      </c>
      <c r="I49" s="36">
        <v>4.2408</v>
      </c>
      <c r="J49" s="38">
        <v>1</v>
      </c>
      <c r="K49" s="36">
        <f t="shared" si="4"/>
        <v>4.9</v>
      </c>
      <c r="L49" s="39">
        <f t="shared" si="5"/>
        <v>4.2408</v>
      </c>
    </row>
    <row r="50" spans="1:12" ht="12.75">
      <c r="A50" s="32" t="s">
        <v>123</v>
      </c>
      <c r="B50" s="33" t="s">
        <v>124</v>
      </c>
      <c r="C50" s="38" t="s">
        <v>125</v>
      </c>
      <c r="D50" s="41" t="s">
        <v>126</v>
      </c>
      <c r="E50" s="35" t="s">
        <v>67</v>
      </c>
      <c r="F50" s="90" t="s">
        <v>127</v>
      </c>
      <c r="G50" s="36">
        <v>0.6</v>
      </c>
      <c r="H50" s="37">
        <v>100</v>
      </c>
      <c r="I50" s="36">
        <v>0.36</v>
      </c>
      <c r="J50" s="38">
        <v>1</v>
      </c>
      <c r="K50" s="36">
        <f t="shared" si="4"/>
        <v>0.6</v>
      </c>
      <c r="L50" s="39">
        <f t="shared" si="5"/>
        <v>0.36</v>
      </c>
    </row>
    <row r="51" spans="1:12" ht="12.75">
      <c r="A51" s="32" t="s">
        <v>123</v>
      </c>
      <c r="B51" s="33" t="s">
        <v>128</v>
      </c>
      <c r="C51" s="38" t="s">
        <v>125</v>
      </c>
      <c r="D51" s="34" t="s">
        <v>129</v>
      </c>
      <c r="E51" s="35" t="s">
        <v>67</v>
      </c>
      <c r="F51" s="90" t="s">
        <v>130</v>
      </c>
      <c r="G51" s="36">
        <v>1.05</v>
      </c>
      <c r="H51" s="37">
        <v>100</v>
      </c>
      <c r="I51" s="36">
        <v>0.7</v>
      </c>
      <c r="J51" s="38">
        <v>1</v>
      </c>
      <c r="K51" s="36">
        <f t="shared" si="4"/>
        <v>1.05</v>
      </c>
      <c r="L51" s="39">
        <f t="shared" si="5"/>
        <v>0.7</v>
      </c>
    </row>
    <row r="52" spans="1:12" ht="12.75">
      <c r="A52" s="32" t="s">
        <v>131</v>
      </c>
      <c r="B52" s="38" t="s">
        <v>132</v>
      </c>
      <c r="C52" s="38" t="s">
        <v>133</v>
      </c>
      <c r="D52" s="34" t="s">
        <v>134</v>
      </c>
      <c r="E52" s="35" t="s">
        <v>67</v>
      </c>
      <c r="F52" s="33" t="s">
        <v>135</v>
      </c>
      <c r="G52" s="36">
        <v>0.1</v>
      </c>
      <c r="H52" s="37">
        <v>100</v>
      </c>
      <c r="I52" s="36">
        <v>0.08</v>
      </c>
      <c r="J52" s="38">
        <v>2</v>
      </c>
      <c r="K52" s="36">
        <f t="shared" si="4"/>
        <v>0.2</v>
      </c>
      <c r="L52" s="39">
        <f t="shared" si="5"/>
        <v>0.16</v>
      </c>
    </row>
    <row r="53" spans="1:12" ht="12.75">
      <c r="A53" s="32" t="s">
        <v>131</v>
      </c>
      <c r="B53" s="38" t="s">
        <v>136</v>
      </c>
      <c r="C53" s="38" t="s">
        <v>133</v>
      </c>
      <c r="D53" s="34" t="s">
        <v>137</v>
      </c>
      <c r="E53" s="35" t="s">
        <v>67</v>
      </c>
      <c r="F53" s="33" t="s">
        <v>138</v>
      </c>
      <c r="G53" s="36">
        <v>0.1</v>
      </c>
      <c r="H53" s="37">
        <v>100</v>
      </c>
      <c r="I53" s="36">
        <v>0.08</v>
      </c>
      <c r="J53" s="38">
        <v>1</v>
      </c>
      <c r="K53" s="36">
        <f t="shared" si="4"/>
        <v>0.1</v>
      </c>
      <c r="L53" s="39">
        <f t="shared" si="5"/>
        <v>0.08</v>
      </c>
    </row>
    <row r="54" spans="1:12" ht="12.75">
      <c r="A54" s="32" t="s">
        <v>139</v>
      </c>
      <c r="B54" s="33" t="s">
        <v>140</v>
      </c>
      <c r="C54" s="38" t="s">
        <v>141</v>
      </c>
      <c r="D54" s="41" t="s">
        <v>142</v>
      </c>
      <c r="E54" s="35" t="s">
        <v>67</v>
      </c>
      <c r="F54" s="91" t="s">
        <v>143</v>
      </c>
      <c r="G54" s="36">
        <v>0.74</v>
      </c>
      <c r="H54" s="37">
        <v>100</v>
      </c>
      <c r="I54" s="36">
        <v>0.5172</v>
      </c>
      <c r="J54" s="38">
        <v>2</v>
      </c>
      <c r="K54" s="36">
        <f t="shared" si="4"/>
        <v>1.48</v>
      </c>
      <c r="L54" s="39">
        <f t="shared" si="5"/>
        <v>1.0344</v>
      </c>
    </row>
    <row r="55" spans="1:12" ht="12.75">
      <c r="A55" s="40" t="s">
        <v>144</v>
      </c>
      <c r="B55" s="38" t="s">
        <v>145</v>
      </c>
      <c r="C55" s="38" t="s">
        <v>146</v>
      </c>
      <c r="D55" s="34" t="s">
        <v>147</v>
      </c>
      <c r="E55" s="35" t="s">
        <v>67</v>
      </c>
      <c r="F55" s="92" t="s">
        <v>148</v>
      </c>
      <c r="G55" s="36">
        <v>1.27</v>
      </c>
      <c r="H55" s="37">
        <v>100</v>
      </c>
      <c r="I55" s="36">
        <v>0.846</v>
      </c>
      <c r="J55" s="38">
        <v>2</v>
      </c>
      <c r="K55" s="36">
        <f t="shared" si="4"/>
        <v>2.54</v>
      </c>
      <c r="L55" s="39">
        <f t="shared" si="5"/>
        <v>1.692</v>
      </c>
    </row>
    <row r="56" spans="1:12" ht="12.75">
      <c r="A56" s="32" t="s">
        <v>149</v>
      </c>
      <c r="B56" s="38" t="s">
        <v>150</v>
      </c>
      <c r="C56" s="38" t="s">
        <v>146</v>
      </c>
      <c r="D56" s="41" t="s">
        <v>151</v>
      </c>
      <c r="E56" s="35" t="s">
        <v>67</v>
      </c>
      <c r="F56" s="33" t="s">
        <v>152</v>
      </c>
      <c r="G56" s="36">
        <v>1.02</v>
      </c>
      <c r="H56" s="37">
        <v>100</v>
      </c>
      <c r="I56" s="36">
        <v>0.68</v>
      </c>
      <c r="J56" s="38">
        <v>1</v>
      </c>
      <c r="K56" s="36">
        <f t="shared" si="4"/>
        <v>1.02</v>
      </c>
      <c r="L56" s="39">
        <f t="shared" si="5"/>
        <v>0.68</v>
      </c>
    </row>
    <row r="57" spans="1:12" ht="12.75">
      <c r="A57" s="40" t="s">
        <v>153</v>
      </c>
      <c r="B57" s="33" t="s">
        <v>154</v>
      </c>
      <c r="C57" s="33" t="s">
        <v>155</v>
      </c>
      <c r="D57" s="44" t="s">
        <v>156</v>
      </c>
      <c r="E57" s="35" t="s">
        <v>67</v>
      </c>
      <c r="F57" s="33" t="s">
        <v>157</v>
      </c>
      <c r="G57" s="36">
        <v>0.054</v>
      </c>
      <c r="H57" s="37">
        <v>200</v>
      </c>
      <c r="I57" s="36">
        <v>0.0191</v>
      </c>
      <c r="J57" s="38">
        <v>2</v>
      </c>
      <c r="K57" s="36">
        <f t="shared" si="4"/>
        <v>0.108</v>
      </c>
      <c r="L57" s="39">
        <f t="shared" si="5"/>
        <v>0.0382</v>
      </c>
    </row>
    <row r="58" spans="1:12" ht="12.75">
      <c r="A58" s="40" t="s">
        <v>153</v>
      </c>
      <c r="B58" s="33" t="s">
        <v>158</v>
      </c>
      <c r="C58" s="33" t="s">
        <v>155</v>
      </c>
      <c r="D58" s="44" t="s">
        <v>159</v>
      </c>
      <c r="E58" s="35" t="s">
        <v>67</v>
      </c>
      <c r="F58" s="50" t="s">
        <v>160</v>
      </c>
      <c r="G58" s="36">
        <v>0.054</v>
      </c>
      <c r="H58" s="37">
        <v>200</v>
      </c>
      <c r="I58" s="36">
        <v>0.0191</v>
      </c>
      <c r="J58" s="38">
        <v>1</v>
      </c>
      <c r="K58" s="36">
        <f t="shared" si="4"/>
        <v>0.054</v>
      </c>
      <c r="L58" s="39">
        <f t="shared" si="5"/>
        <v>0.0191</v>
      </c>
    </row>
    <row r="59" spans="1:12" ht="12.75">
      <c r="A59" s="40" t="s">
        <v>153</v>
      </c>
      <c r="B59" s="33" t="s">
        <v>161</v>
      </c>
      <c r="C59" s="33" t="s">
        <v>155</v>
      </c>
      <c r="D59" s="44" t="s">
        <v>162</v>
      </c>
      <c r="E59" s="35" t="s">
        <v>67</v>
      </c>
      <c r="F59" s="35" t="s">
        <v>163</v>
      </c>
      <c r="G59" s="36">
        <v>0.054</v>
      </c>
      <c r="H59" s="37">
        <v>200</v>
      </c>
      <c r="I59" s="36">
        <v>0.0191</v>
      </c>
      <c r="J59" s="38">
        <v>1</v>
      </c>
      <c r="K59" s="36">
        <f t="shared" si="4"/>
        <v>0.054</v>
      </c>
      <c r="L59" s="39">
        <f t="shared" si="5"/>
        <v>0.0191</v>
      </c>
    </row>
    <row r="60" spans="1:12" ht="12.75">
      <c r="A60" s="40" t="s">
        <v>153</v>
      </c>
      <c r="B60" s="33" t="s">
        <v>164</v>
      </c>
      <c r="C60" s="33" t="s">
        <v>155</v>
      </c>
      <c r="D60" s="44" t="s">
        <v>165</v>
      </c>
      <c r="E60" s="35" t="s">
        <v>67</v>
      </c>
      <c r="F60" s="35" t="s">
        <v>166</v>
      </c>
      <c r="G60" s="36">
        <v>0.054</v>
      </c>
      <c r="H60" s="37">
        <v>200</v>
      </c>
      <c r="I60" s="36">
        <v>0.0191</v>
      </c>
      <c r="J60" s="38">
        <v>2</v>
      </c>
      <c r="K60" s="36">
        <f t="shared" si="4"/>
        <v>0.108</v>
      </c>
      <c r="L60" s="39">
        <f t="shared" si="5"/>
        <v>0.0382</v>
      </c>
    </row>
    <row r="61" spans="1:12" ht="12.75">
      <c r="A61" s="40" t="s">
        <v>153</v>
      </c>
      <c r="B61" s="33" t="s">
        <v>167</v>
      </c>
      <c r="C61" s="33" t="s">
        <v>155</v>
      </c>
      <c r="D61" s="44" t="s">
        <v>168</v>
      </c>
      <c r="E61" s="35" t="s">
        <v>67</v>
      </c>
      <c r="F61" s="35" t="s">
        <v>169</v>
      </c>
      <c r="G61" s="36">
        <v>0.054</v>
      </c>
      <c r="H61" s="37">
        <v>200</v>
      </c>
      <c r="I61" s="36">
        <v>0.0191</v>
      </c>
      <c r="J61" s="38">
        <v>1</v>
      </c>
      <c r="K61" s="36">
        <f t="shared" si="4"/>
        <v>0.054</v>
      </c>
      <c r="L61" s="39">
        <f t="shared" si="5"/>
        <v>0.0191</v>
      </c>
    </row>
    <row r="62" spans="1:12" ht="12.75">
      <c r="A62" s="40" t="s">
        <v>153</v>
      </c>
      <c r="B62" s="33" t="s">
        <v>170</v>
      </c>
      <c r="C62" s="33" t="s">
        <v>75</v>
      </c>
      <c r="D62" s="34" t="s">
        <v>171</v>
      </c>
      <c r="E62" s="35" t="s">
        <v>18</v>
      </c>
      <c r="F62" s="34" t="s">
        <v>171</v>
      </c>
      <c r="G62" s="36">
        <v>0.14</v>
      </c>
      <c r="H62" s="37">
        <v>100</v>
      </c>
      <c r="I62" s="36">
        <v>0.05</v>
      </c>
      <c r="J62" s="38">
        <v>1</v>
      </c>
      <c r="K62" s="36">
        <f t="shared" si="4"/>
        <v>0.14</v>
      </c>
      <c r="L62" s="39">
        <f t="shared" si="5"/>
        <v>0.05</v>
      </c>
    </row>
    <row r="63" spans="1:12" ht="12.75">
      <c r="A63" s="51" t="s">
        <v>172</v>
      </c>
      <c r="B63" s="52" t="s">
        <v>173</v>
      </c>
      <c r="C63" s="52" t="s">
        <v>174</v>
      </c>
      <c r="D63" s="93" t="s">
        <v>175</v>
      </c>
      <c r="E63" s="54" t="s">
        <v>67</v>
      </c>
      <c r="F63" s="52" t="s">
        <v>176</v>
      </c>
      <c r="G63" s="56">
        <v>0.48</v>
      </c>
      <c r="H63" s="57">
        <v>1000</v>
      </c>
      <c r="I63" s="56">
        <v>0.26943</v>
      </c>
      <c r="J63" s="58">
        <v>2</v>
      </c>
      <c r="K63" s="56">
        <f t="shared" si="4"/>
        <v>0.96</v>
      </c>
      <c r="L63" s="59">
        <f t="shared" si="5"/>
        <v>0.53886</v>
      </c>
    </row>
    <row r="64" spans="1:12" ht="12.75">
      <c r="A64" s="94"/>
      <c r="B64" s="95"/>
      <c r="C64" s="95"/>
      <c r="D64" s="96"/>
      <c r="E64" s="97"/>
      <c r="F64" s="95"/>
      <c r="G64" s="98"/>
      <c r="H64" s="99"/>
      <c r="I64" s="27"/>
      <c r="J64" s="26" t="s">
        <v>11</v>
      </c>
      <c r="K64" s="27">
        <f>SUM(K45:K63)</f>
        <v>264.768</v>
      </c>
      <c r="L64" s="29">
        <f>SUM(L45:L63)</f>
        <v>73.53976</v>
      </c>
    </row>
    <row r="65" spans="1:12" s="61" customFormat="1" ht="12.75">
      <c r="A65" s="68"/>
      <c r="B65" s="69"/>
      <c r="C65" s="69"/>
      <c r="D65" s="71"/>
      <c r="E65" s="71"/>
      <c r="F65" s="72"/>
      <c r="G65" s="73"/>
      <c r="H65" s="100"/>
      <c r="I65" s="101" t="s">
        <v>14</v>
      </c>
      <c r="J65" s="76" t="s">
        <v>11</v>
      </c>
      <c r="K65" s="102">
        <f>K26+K37+K64</f>
        <v>1033.83</v>
      </c>
      <c r="L65" s="103">
        <f>L26+L37+L64</f>
        <v>574.9456399999999</v>
      </c>
    </row>
    <row r="66" spans="1:12" s="61" customFormat="1" ht="12.75">
      <c r="A66" s="23" t="s">
        <v>177</v>
      </c>
      <c r="B66" s="24"/>
      <c r="C66" s="24"/>
      <c r="D66" s="25"/>
      <c r="E66" s="26"/>
      <c r="F66" s="26"/>
      <c r="G66" s="27"/>
      <c r="H66" s="28"/>
      <c r="I66" s="27"/>
      <c r="J66" s="24"/>
      <c r="K66" s="27"/>
      <c r="L66" s="29"/>
    </row>
    <row r="67" spans="1:12" s="61" customFormat="1" ht="12.75">
      <c r="A67" s="23"/>
      <c r="B67" s="24"/>
      <c r="C67" s="24"/>
      <c r="D67" s="25"/>
      <c r="E67" s="26"/>
      <c r="F67" s="26"/>
      <c r="G67" s="27"/>
      <c r="H67" s="28"/>
      <c r="I67" s="27"/>
      <c r="J67" s="24"/>
      <c r="K67" s="27"/>
      <c r="L67" s="29"/>
    </row>
    <row r="68" spans="1:12" s="61" customFormat="1" ht="12.75">
      <c r="A68" s="30" t="s">
        <v>119</v>
      </c>
      <c r="B68" s="26" t="s">
        <v>120</v>
      </c>
      <c r="C68" s="24"/>
      <c r="D68" s="25"/>
      <c r="E68" s="26" t="s">
        <v>94</v>
      </c>
      <c r="F68" s="26"/>
      <c r="G68" s="27">
        <v>146.4</v>
      </c>
      <c r="H68" s="28">
        <v>150</v>
      </c>
      <c r="I68" s="27">
        <v>21.87</v>
      </c>
      <c r="J68" s="24">
        <v>1</v>
      </c>
      <c r="K68" s="27">
        <f>G68*J68</f>
        <v>146.4</v>
      </c>
      <c r="L68" s="29">
        <f>I68*J68</f>
        <v>21.87</v>
      </c>
    </row>
    <row r="69" spans="1:12" s="61" customFormat="1" ht="12.75">
      <c r="A69" s="30"/>
      <c r="B69" s="26" t="s">
        <v>121</v>
      </c>
      <c r="C69" s="24"/>
      <c r="D69" s="25"/>
      <c r="E69" s="26"/>
      <c r="F69" s="26"/>
      <c r="G69" s="89"/>
      <c r="H69" s="28"/>
      <c r="I69" s="89"/>
      <c r="J69" s="24"/>
      <c r="K69" s="27"/>
      <c r="L69" s="29"/>
    </row>
    <row r="70" spans="1:12" s="61" customFormat="1" ht="12.75">
      <c r="A70" s="31" t="s">
        <v>96</v>
      </c>
      <c r="B70" s="26"/>
      <c r="C70" s="24"/>
      <c r="D70" s="25"/>
      <c r="E70" s="26" t="s">
        <v>97</v>
      </c>
      <c r="F70" s="26"/>
      <c r="G70" s="27">
        <v>75</v>
      </c>
      <c r="H70" s="28">
        <v>200</v>
      </c>
      <c r="I70" s="27">
        <v>30</v>
      </c>
      <c r="J70" s="24">
        <v>1</v>
      </c>
      <c r="K70" s="27">
        <f aca="true" t="shared" si="6" ref="K70:K83">G70*J70</f>
        <v>75</v>
      </c>
      <c r="L70" s="29">
        <f aca="true" t="shared" si="7" ref="L70:L83">I70*J70</f>
        <v>30</v>
      </c>
    </row>
    <row r="71" spans="1:12" s="61" customFormat="1" ht="12.75">
      <c r="A71" s="31" t="s">
        <v>122</v>
      </c>
      <c r="B71" s="26" t="s">
        <v>178</v>
      </c>
      <c r="C71" s="24"/>
      <c r="D71" s="25"/>
      <c r="E71" s="26" t="s">
        <v>25</v>
      </c>
      <c r="F71" s="26"/>
      <c r="G71" s="27">
        <v>50</v>
      </c>
      <c r="H71" s="28">
        <v>200</v>
      </c>
      <c r="I71" s="27">
        <v>15</v>
      </c>
      <c r="J71" s="24">
        <v>1</v>
      </c>
      <c r="K71" s="27">
        <f t="shared" si="6"/>
        <v>50</v>
      </c>
      <c r="L71" s="29">
        <f t="shared" si="7"/>
        <v>15</v>
      </c>
    </row>
    <row r="72" spans="1:12" s="61" customFormat="1" ht="12.75">
      <c r="A72" s="40" t="s">
        <v>179</v>
      </c>
      <c r="B72" s="33" t="s">
        <v>180</v>
      </c>
      <c r="C72" s="33" t="s">
        <v>174</v>
      </c>
      <c r="D72" s="41" t="s">
        <v>181</v>
      </c>
      <c r="E72" s="35" t="s">
        <v>67</v>
      </c>
      <c r="F72" s="33" t="s">
        <v>182</v>
      </c>
      <c r="G72" s="36">
        <v>0.57</v>
      </c>
      <c r="H72" s="104">
        <v>100</v>
      </c>
      <c r="I72" s="36">
        <v>0.4725</v>
      </c>
      <c r="J72" s="38">
        <v>3</v>
      </c>
      <c r="K72" s="36">
        <f t="shared" si="6"/>
        <v>1.71</v>
      </c>
      <c r="L72" s="39">
        <f t="shared" si="7"/>
        <v>1.4175</v>
      </c>
    </row>
    <row r="73" spans="1:12" s="61" customFormat="1" ht="12.75">
      <c r="A73" s="40" t="s">
        <v>183</v>
      </c>
      <c r="B73" s="33" t="s">
        <v>173</v>
      </c>
      <c r="C73" s="33" t="s">
        <v>174</v>
      </c>
      <c r="D73" s="41" t="s">
        <v>175</v>
      </c>
      <c r="E73" s="35" t="s">
        <v>67</v>
      </c>
      <c r="F73" s="33" t="s">
        <v>176</v>
      </c>
      <c r="G73" s="36">
        <v>0.48</v>
      </c>
      <c r="H73" s="104">
        <v>1000</v>
      </c>
      <c r="I73" s="36">
        <v>0.26943</v>
      </c>
      <c r="J73" s="38">
        <v>2</v>
      </c>
      <c r="K73" s="36">
        <f t="shared" si="6"/>
        <v>0.96</v>
      </c>
      <c r="L73" s="39">
        <f t="shared" si="7"/>
        <v>0.53886</v>
      </c>
    </row>
    <row r="74" spans="1:12" s="61" customFormat="1" ht="12.75">
      <c r="A74" s="40" t="s">
        <v>184</v>
      </c>
      <c r="B74" s="33" t="s">
        <v>59</v>
      </c>
      <c r="C74" s="33" t="s">
        <v>60</v>
      </c>
      <c r="D74" s="34" t="s">
        <v>61</v>
      </c>
      <c r="E74" s="35" t="s">
        <v>18</v>
      </c>
      <c r="F74" s="34" t="s">
        <v>62</v>
      </c>
      <c r="G74" s="36">
        <v>4.9</v>
      </c>
      <c r="H74" s="37">
        <v>100</v>
      </c>
      <c r="I74" s="36">
        <v>4.2408</v>
      </c>
      <c r="J74" s="38">
        <v>1</v>
      </c>
      <c r="K74" s="36">
        <f t="shared" si="6"/>
        <v>4.9</v>
      </c>
      <c r="L74" s="39">
        <f t="shared" si="7"/>
        <v>4.2408</v>
      </c>
    </row>
    <row r="75" spans="1:12" ht="12.75">
      <c r="A75" s="32" t="s">
        <v>185</v>
      </c>
      <c r="B75" s="38" t="s">
        <v>186</v>
      </c>
      <c r="C75" s="38" t="s">
        <v>146</v>
      </c>
      <c r="D75" s="34" t="s">
        <v>147</v>
      </c>
      <c r="E75" s="35" t="s">
        <v>67</v>
      </c>
      <c r="F75" s="92" t="s">
        <v>148</v>
      </c>
      <c r="G75" s="36">
        <v>1.27</v>
      </c>
      <c r="H75" s="37">
        <v>100</v>
      </c>
      <c r="I75" s="36">
        <v>0.846</v>
      </c>
      <c r="J75" s="38">
        <v>3</v>
      </c>
      <c r="K75" s="36">
        <f t="shared" si="6"/>
        <v>3.81</v>
      </c>
      <c r="L75" s="39">
        <f t="shared" si="7"/>
        <v>2.538</v>
      </c>
    </row>
    <row r="76" spans="1:12" s="61" customFormat="1" ht="12.75">
      <c r="A76" s="32" t="s">
        <v>187</v>
      </c>
      <c r="B76" s="38" t="s">
        <v>188</v>
      </c>
      <c r="C76" s="38" t="s">
        <v>65</v>
      </c>
      <c r="D76" s="41" t="s">
        <v>189</v>
      </c>
      <c r="E76" s="35" t="s">
        <v>67</v>
      </c>
      <c r="F76" s="33" t="s">
        <v>190</v>
      </c>
      <c r="G76" s="105">
        <v>3.55</v>
      </c>
      <c r="H76" s="37">
        <v>100</v>
      </c>
      <c r="I76" s="105">
        <v>2.664</v>
      </c>
      <c r="J76" s="38">
        <v>2</v>
      </c>
      <c r="K76" s="36">
        <f t="shared" si="6"/>
        <v>7.1</v>
      </c>
      <c r="L76" s="39">
        <f t="shared" si="7"/>
        <v>5.328</v>
      </c>
    </row>
    <row r="77" spans="1:12" ht="12.75">
      <c r="A77" s="40" t="s">
        <v>153</v>
      </c>
      <c r="B77" s="33" t="s">
        <v>191</v>
      </c>
      <c r="C77" s="33" t="s">
        <v>155</v>
      </c>
      <c r="D77" s="34" t="s">
        <v>192</v>
      </c>
      <c r="E77" s="35" t="s">
        <v>67</v>
      </c>
      <c r="F77" s="33" t="s">
        <v>193</v>
      </c>
      <c r="G77" s="105">
        <v>0.054</v>
      </c>
      <c r="H77" s="37">
        <v>200</v>
      </c>
      <c r="I77" s="105">
        <v>0.0191</v>
      </c>
      <c r="J77" s="38">
        <v>4</v>
      </c>
      <c r="K77" s="36">
        <f t="shared" si="6"/>
        <v>0.216</v>
      </c>
      <c r="L77" s="39">
        <f t="shared" si="7"/>
        <v>0.0764</v>
      </c>
    </row>
    <row r="78" spans="1:12" s="61" customFormat="1" ht="12.75">
      <c r="A78" s="40" t="s">
        <v>153</v>
      </c>
      <c r="B78" s="33" t="s">
        <v>194</v>
      </c>
      <c r="C78" s="33" t="s">
        <v>155</v>
      </c>
      <c r="D78" s="34" t="s">
        <v>195</v>
      </c>
      <c r="E78" s="35" t="s">
        <v>67</v>
      </c>
      <c r="F78" s="33" t="s">
        <v>196</v>
      </c>
      <c r="G78" s="105">
        <v>0.054</v>
      </c>
      <c r="H78" s="37">
        <v>200</v>
      </c>
      <c r="I78" s="105">
        <v>0.0191</v>
      </c>
      <c r="J78" s="38">
        <v>2</v>
      </c>
      <c r="K78" s="36">
        <f t="shared" si="6"/>
        <v>0.108</v>
      </c>
      <c r="L78" s="39">
        <f t="shared" si="7"/>
        <v>0.0382</v>
      </c>
    </row>
    <row r="79" spans="1:12" ht="12.75">
      <c r="A79" s="40" t="s">
        <v>197</v>
      </c>
      <c r="B79" s="33" t="s">
        <v>198</v>
      </c>
      <c r="C79" s="38" t="s">
        <v>174</v>
      </c>
      <c r="D79" s="41" t="s">
        <v>199</v>
      </c>
      <c r="E79" s="35" t="s">
        <v>67</v>
      </c>
      <c r="F79" s="33" t="s">
        <v>200</v>
      </c>
      <c r="G79" s="105">
        <v>0.87</v>
      </c>
      <c r="H79" s="37">
        <v>100</v>
      </c>
      <c r="I79" s="105">
        <v>0.7239</v>
      </c>
      <c r="J79" s="38">
        <v>1</v>
      </c>
      <c r="K79" s="36">
        <f t="shared" si="6"/>
        <v>0.87</v>
      </c>
      <c r="L79" s="39">
        <f t="shared" si="7"/>
        <v>0.7239</v>
      </c>
    </row>
    <row r="80" spans="1:12" ht="12.75">
      <c r="A80" s="40" t="s">
        <v>201</v>
      </c>
      <c r="B80" s="33" t="s">
        <v>202</v>
      </c>
      <c r="C80" s="38" t="s">
        <v>174</v>
      </c>
      <c r="D80" s="106" t="s">
        <v>203</v>
      </c>
      <c r="E80" s="35" t="s">
        <v>67</v>
      </c>
      <c r="F80" s="107" t="s">
        <v>204</v>
      </c>
      <c r="G80" s="105">
        <v>0.9</v>
      </c>
      <c r="H80" s="37">
        <v>10000</v>
      </c>
      <c r="I80" s="105">
        <v>0.39822</v>
      </c>
      <c r="J80" s="38">
        <v>2</v>
      </c>
      <c r="K80" s="36">
        <f t="shared" si="6"/>
        <v>1.8</v>
      </c>
      <c r="L80" s="39">
        <f t="shared" si="7"/>
        <v>0.79644</v>
      </c>
    </row>
    <row r="81" spans="1:12" s="61" customFormat="1" ht="12.75">
      <c r="A81" s="32" t="s">
        <v>205</v>
      </c>
      <c r="B81" s="33" t="s">
        <v>206</v>
      </c>
      <c r="C81" s="33" t="s">
        <v>207</v>
      </c>
      <c r="D81" s="34" t="s">
        <v>208</v>
      </c>
      <c r="E81" s="35" t="s">
        <v>67</v>
      </c>
      <c r="F81" s="91" t="s">
        <v>209</v>
      </c>
      <c r="G81" s="105">
        <v>1.55</v>
      </c>
      <c r="H81" s="37">
        <v>100</v>
      </c>
      <c r="I81" s="105">
        <v>1.0422</v>
      </c>
      <c r="J81" s="38">
        <v>2</v>
      </c>
      <c r="K81" s="36">
        <f t="shared" si="6"/>
        <v>3.1</v>
      </c>
      <c r="L81" s="39">
        <f t="shared" si="7"/>
        <v>2.0844</v>
      </c>
    </row>
    <row r="82" spans="1:12" s="61" customFormat="1" ht="12.75">
      <c r="A82" s="40" t="s">
        <v>210</v>
      </c>
      <c r="B82" s="38" t="s">
        <v>211</v>
      </c>
      <c r="C82" s="38" t="s">
        <v>212</v>
      </c>
      <c r="D82" s="41" t="s">
        <v>213</v>
      </c>
      <c r="E82" s="35" t="s">
        <v>67</v>
      </c>
      <c r="F82" s="50" t="s">
        <v>214</v>
      </c>
      <c r="G82" s="105">
        <v>0.15</v>
      </c>
      <c r="H82" s="37">
        <v>100</v>
      </c>
      <c r="I82" s="105">
        <v>0.08</v>
      </c>
      <c r="J82" s="38">
        <v>5</v>
      </c>
      <c r="K82" s="36">
        <f t="shared" si="6"/>
        <v>0.75</v>
      </c>
      <c r="L82" s="39">
        <f t="shared" si="7"/>
        <v>0.4</v>
      </c>
    </row>
    <row r="83" spans="1:12" s="61" customFormat="1" ht="12.75">
      <c r="A83" s="51" t="s">
        <v>210</v>
      </c>
      <c r="B83" s="58" t="s">
        <v>215</v>
      </c>
      <c r="C83" s="58" t="s">
        <v>207</v>
      </c>
      <c r="D83" s="108" t="s">
        <v>216</v>
      </c>
      <c r="E83" s="54" t="s">
        <v>67</v>
      </c>
      <c r="F83" s="52" t="s">
        <v>217</v>
      </c>
      <c r="G83" s="109">
        <v>0.22</v>
      </c>
      <c r="H83" s="57">
        <v>100</v>
      </c>
      <c r="I83" s="109">
        <v>0.0769</v>
      </c>
      <c r="J83" s="58">
        <v>5</v>
      </c>
      <c r="K83" s="56">
        <f t="shared" si="6"/>
        <v>1.1</v>
      </c>
      <c r="L83" s="59">
        <f t="shared" si="7"/>
        <v>0.38449999999999995</v>
      </c>
    </row>
    <row r="84" spans="1:12" s="61" customFormat="1" ht="12.75">
      <c r="A84" s="110"/>
      <c r="B84" s="111"/>
      <c r="C84" s="111"/>
      <c r="D84" s="96"/>
      <c r="E84" s="95"/>
      <c r="F84" s="95"/>
      <c r="G84" s="98"/>
      <c r="H84" s="112"/>
      <c r="I84" s="113"/>
      <c r="J84" s="26" t="s">
        <v>11</v>
      </c>
      <c r="K84" s="27">
        <f>SUM(K68:K83)</f>
        <v>297.824</v>
      </c>
      <c r="L84" s="29">
        <f>SUM(L68:L83)</f>
        <v>85.43700000000003</v>
      </c>
    </row>
    <row r="85" spans="1:12" s="61" customFormat="1" ht="13.5" thickBot="1">
      <c r="A85" s="114"/>
      <c r="B85" s="115"/>
      <c r="C85" s="115"/>
      <c r="D85" s="116"/>
      <c r="E85" s="117"/>
      <c r="F85" s="117"/>
      <c r="G85" s="118"/>
      <c r="H85" s="119"/>
      <c r="I85" s="120"/>
      <c r="J85" s="16"/>
      <c r="K85" s="121"/>
      <c r="L85" s="122"/>
    </row>
    <row r="86" spans="1:12" s="61" customFormat="1" ht="12.75">
      <c r="A86" s="123"/>
      <c r="D86" s="62"/>
      <c r="E86" s="64"/>
      <c r="F86" s="64"/>
      <c r="G86" s="65"/>
      <c r="H86" s="66"/>
      <c r="I86" s="65"/>
      <c r="K86" s="124"/>
      <c r="L86" s="125"/>
    </row>
    <row r="87" spans="4:12" s="61" customFormat="1" ht="12.75">
      <c r="D87" s="62"/>
      <c r="E87" s="64"/>
      <c r="F87" s="64"/>
      <c r="G87" s="65"/>
      <c r="H87" s="66"/>
      <c r="I87" s="65"/>
      <c r="K87" s="124"/>
      <c r="L87" s="124"/>
    </row>
    <row r="88" spans="4:12" s="61" customFormat="1" ht="12.75">
      <c r="D88" s="62"/>
      <c r="E88" s="64"/>
      <c r="F88" s="64"/>
      <c r="G88" s="65"/>
      <c r="H88" s="66"/>
      <c r="I88" s="65"/>
      <c r="K88" s="124"/>
      <c r="L88" s="124"/>
    </row>
    <row r="89" spans="4:12" s="61" customFormat="1" ht="12.75">
      <c r="D89" s="62"/>
      <c r="E89" s="64"/>
      <c r="F89" s="64"/>
      <c r="G89" s="65"/>
      <c r="H89" s="66"/>
      <c r="I89" s="65"/>
      <c r="K89" s="124"/>
      <c r="L89" s="124"/>
    </row>
    <row r="90" spans="4:12" s="61" customFormat="1" ht="12.75">
      <c r="D90" s="62"/>
      <c r="E90" s="64"/>
      <c r="F90" s="64"/>
      <c r="G90" s="65"/>
      <c r="H90" s="66"/>
      <c r="I90" s="65"/>
      <c r="K90" s="124"/>
      <c r="L90" s="124"/>
    </row>
    <row r="91" spans="1:12" ht="12.75">
      <c r="A91" s="61"/>
      <c r="B91" s="61"/>
      <c r="C91" s="61"/>
      <c r="D91" s="62"/>
      <c r="E91" s="64"/>
      <c r="F91" s="64"/>
      <c r="G91" s="65"/>
      <c r="H91" s="66"/>
      <c r="I91" s="65"/>
      <c r="J91" s="61"/>
      <c r="K91" s="124"/>
      <c r="L91" s="124"/>
    </row>
    <row r="92" spans="1:12" ht="12.75">
      <c r="A92" s="23" t="s">
        <v>218</v>
      </c>
      <c r="B92" s="24"/>
      <c r="C92" s="24"/>
      <c r="D92" s="25"/>
      <c r="E92" s="26"/>
      <c r="F92" s="26"/>
      <c r="G92" s="27"/>
      <c r="H92" s="28"/>
      <c r="I92" s="27"/>
      <c r="J92" s="24"/>
      <c r="K92" s="27"/>
      <c r="L92" s="29"/>
    </row>
    <row r="93" spans="1:12" ht="12.75">
      <c r="A93" s="23"/>
      <c r="B93" s="24"/>
      <c r="C93" s="24"/>
      <c r="D93" s="25"/>
      <c r="E93" s="26"/>
      <c r="F93" s="26"/>
      <c r="G93" s="27"/>
      <c r="H93" s="28"/>
      <c r="I93" s="27"/>
      <c r="J93" s="24"/>
      <c r="K93" s="27"/>
      <c r="L93" s="29"/>
    </row>
    <row r="94" spans="1:12" ht="12.75">
      <c r="A94" s="30" t="s">
        <v>119</v>
      </c>
      <c r="B94" s="26" t="s">
        <v>120</v>
      </c>
      <c r="C94" s="24"/>
      <c r="D94" s="25"/>
      <c r="E94" s="26" t="s">
        <v>94</v>
      </c>
      <c r="F94" s="26"/>
      <c r="G94" s="27">
        <v>146.4</v>
      </c>
      <c r="H94" s="28">
        <v>250</v>
      </c>
      <c r="I94" s="27">
        <v>19.71</v>
      </c>
      <c r="J94" s="24">
        <v>1</v>
      </c>
      <c r="K94" s="27">
        <f>G94*J94</f>
        <v>146.4</v>
      </c>
      <c r="L94" s="29">
        <f>I94*J94</f>
        <v>19.71</v>
      </c>
    </row>
    <row r="95" spans="1:12" ht="12.75">
      <c r="A95" s="30"/>
      <c r="B95" s="26" t="s">
        <v>121</v>
      </c>
      <c r="C95" s="24"/>
      <c r="D95" s="25"/>
      <c r="E95" s="26"/>
      <c r="F95" s="26"/>
      <c r="G95" s="89"/>
      <c r="H95" s="28"/>
      <c r="I95" s="89"/>
      <c r="J95" s="24"/>
      <c r="K95" s="27"/>
      <c r="L95" s="29"/>
    </row>
    <row r="96" spans="1:12" ht="12.75">
      <c r="A96" s="31" t="s">
        <v>119</v>
      </c>
      <c r="B96" s="26" t="s">
        <v>219</v>
      </c>
      <c r="C96" s="24"/>
      <c r="D96" s="25"/>
      <c r="E96" s="26" t="s">
        <v>97</v>
      </c>
      <c r="F96" s="26"/>
      <c r="G96" s="27">
        <v>10</v>
      </c>
      <c r="H96" s="28">
        <v>3000</v>
      </c>
      <c r="I96" s="27">
        <v>2</v>
      </c>
      <c r="J96" s="24">
        <v>1</v>
      </c>
      <c r="K96" s="27">
        <f aca="true" t="shared" si="8" ref="K96:K103">G96*J96</f>
        <v>10</v>
      </c>
      <c r="L96" s="29">
        <f aca="true" t="shared" si="9" ref="L96:L103">I96*J96</f>
        <v>2</v>
      </c>
    </row>
    <row r="97" spans="1:12" ht="12.75">
      <c r="A97" s="31" t="s">
        <v>96</v>
      </c>
      <c r="B97" s="26"/>
      <c r="C97" s="24"/>
      <c r="D97" s="25"/>
      <c r="E97" s="26" t="s">
        <v>97</v>
      </c>
      <c r="F97" s="26"/>
      <c r="G97" s="27">
        <v>75</v>
      </c>
      <c r="H97" s="28">
        <v>3000</v>
      </c>
      <c r="I97" s="27">
        <v>20</v>
      </c>
      <c r="J97" s="24">
        <v>1</v>
      </c>
      <c r="K97" s="27">
        <f t="shared" si="8"/>
        <v>75</v>
      </c>
      <c r="L97" s="29">
        <f t="shared" si="9"/>
        <v>20</v>
      </c>
    </row>
    <row r="98" spans="1:12" ht="12.75">
      <c r="A98" s="31" t="s">
        <v>122</v>
      </c>
      <c r="B98" s="26" t="s">
        <v>178</v>
      </c>
      <c r="C98" s="24"/>
      <c r="D98" s="25"/>
      <c r="E98" s="26" t="s">
        <v>25</v>
      </c>
      <c r="F98" s="26"/>
      <c r="G98" s="27">
        <v>50</v>
      </c>
      <c r="H98" s="28">
        <v>3000</v>
      </c>
      <c r="I98" s="27">
        <v>3.6</v>
      </c>
      <c r="J98" s="24">
        <v>1</v>
      </c>
      <c r="K98" s="27">
        <f t="shared" si="8"/>
        <v>50</v>
      </c>
      <c r="L98" s="29">
        <f t="shared" si="9"/>
        <v>3.6</v>
      </c>
    </row>
    <row r="99" spans="1:12" ht="12.75">
      <c r="A99" s="40" t="s">
        <v>179</v>
      </c>
      <c r="B99" s="33" t="s">
        <v>180</v>
      </c>
      <c r="C99" s="33" t="s">
        <v>174</v>
      </c>
      <c r="D99" s="41" t="s">
        <v>181</v>
      </c>
      <c r="E99" s="35" t="s">
        <v>67</v>
      </c>
      <c r="F99" s="33" t="s">
        <v>182</v>
      </c>
      <c r="G99" s="36">
        <v>0.57</v>
      </c>
      <c r="H99" s="104">
        <v>100</v>
      </c>
      <c r="I99" s="36">
        <v>0.4725</v>
      </c>
      <c r="J99" s="38">
        <v>4</v>
      </c>
      <c r="K99" s="36">
        <f t="shared" si="8"/>
        <v>2.28</v>
      </c>
      <c r="L99" s="39">
        <f t="shared" si="9"/>
        <v>1.89</v>
      </c>
    </row>
    <row r="100" spans="1:12" ht="12.75">
      <c r="A100" s="40" t="s">
        <v>183</v>
      </c>
      <c r="B100" s="33" t="s">
        <v>173</v>
      </c>
      <c r="C100" s="33" t="s">
        <v>174</v>
      </c>
      <c r="D100" s="41" t="s">
        <v>175</v>
      </c>
      <c r="E100" s="35" t="s">
        <v>67</v>
      </c>
      <c r="F100" s="33" t="s">
        <v>176</v>
      </c>
      <c r="G100" s="36">
        <v>0.48</v>
      </c>
      <c r="H100" s="37">
        <v>1000</v>
      </c>
      <c r="I100" s="36">
        <v>0.26943</v>
      </c>
      <c r="J100" s="38">
        <v>4</v>
      </c>
      <c r="K100" s="36">
        <f t="shared" si="8"/>
        <v>1.92</v>
      </c>
      <c r="L100" s="39">
        <f t="shared" si="9"/>
        <v>1.07772</v>
      </c>
    </row>
    <row r="101" spans="1:12" ht="12.75">
      <c r="A101" s="32" t="s">
        <v>185</v>
      </c>
      <c r="B101" s="38" t="s">
        <v>186</v>
      </c>
      <c r="C101" s="38" t="s">
        <v>146</v>
      </c>
      <c r="D101" s="34" t="s">
        <v>147</v>
      </c>
      <c r="E101" s="35" t="s">
        <v>67</v>
      </c>
      <c r="F101" s="92" t="s">
        <v>148</v>
      </c>
      <c r="G101" s="36">
        <v>1.27</v>
      </c>
      <c r="H101" s="37">
        <v>100</v>
      </c>
      <c r="I101" s="36">
        <v>0.846</v>
      </c>
      <c r="J101" s="38">
        <v>4</v>
      </c>
      <c r="K101" s="36">
        <f t="shared" si="8"/>
        <v>5.08</v>
      </c>
      <c r="L101" s="39">
        <f t="shared" si="9"/>
        <v>3.384</v>
      </c>
    </row>
    <row r="102" spans="1:12" ht="12.75">
      <c r="A102" s="32" t="s">
        <v>187</v>
      </c>
      <c r="B102" s="38" t="s">
        <v>188</v>
      </c>
      <c r="C102" s="38" t="s">
        <v>65</v>
      </c>
      <c r="D102" s="41" t="s">
        <v>189</v>
      </c>
      <c r="E102" s="35" t="s">
        <v>67</v>
      </c>
      <c r="F102" s="33" t="s">
        <v>190</v>
      </c>
      <c r="G102" s="105">
        <v>3.55</v>
      </c>
      <c r="H102" s="37">
        <v>100</v>
      </c>
      <c r="I102" s="105">
        <v>2.664</v>
      </c>
      <c r="J102" s="38">
        <v>4</v>
      </c>
      <c r="K102" s="36">
        <f t="shared" si="8"/>
        <v>14.2</v>
      </c>
      <c r="L102" s="39">
        <f t="shared" si="9"/>
        <v>10.656</v>
      </c>
    </row>
    <row r="103" spans="1:12" ht="12.75">
      <c r="A103" s="32" t="s">
        <v>220</v>
      </c>
      <c r="B103" s="33" t="s">
        <v>202</v>
      </c>
      <c r="C103" s="38" t="s">
        <v>174</v>
      </c>
      <c r="D103" s="106" t="s">
        <v>203</v>
      </c>
      <c r="E103" s="35" t="s">
        <v>67</v>
      </c>
      <c r="F103" s="107" t="s">
        <v>204</v>
      </c>
      <c r="G103" s="105">
        <v>0.9</v>
      </c>
      <c r="H103" s="37">
        <v>10000</v>
      </c>
      <c r="I103" s="105">
        <v>0.39822</v>
      </c>
      <c r="J103" s="38">
        <v>4</v>
      </c>
      <c r="K103" s="36">
        <f t="shared" si="8"/>
        <v>3.6</v>
      </c>
      <c r="L103" s="39">
        <f t="shared" si="9"/>
        <v>1.59288</v>
      </c>
    </row>
    <row r="104" spans="1:12" ht="12.75">
      <c r="A104" s="32" t="s">
        <v>220</v>
      </c>
      <c r="B104" s="33" t="s">
        <v>202</v>
      </c>
      <c r="C104" s="38" t="s">
        <v>174</v>
      </c>
      <c r="D104" s="106" t="s">
        <v>203</v>
      </c>
      <c r="E104" s="35" t="s">
        <v>221</v>
      </c>
      <c r="F104" s="107"/>
      <c r="G104" s="105"/>
      <c r="H104" s="37">
        <v>1000</v>
      </c>
      <c r="I104" s="105">
        <f>399.99/1000</f>
        <v>0.39999</v>
      </c>
      <c r="J104" s="38">
        <v>4</v>
      </c>
      <c r="K104" s="36"/>
      <c r="L104" s="39"/>
    </row>
    <row r="105" spans="1:12" ht="12.75">
      <c r="A105" s="40" t="s">
        <v>153</v>
      </c>
      <c r="B105" s="33" t="s">
        <v>191</v>
      </c>
      <c r="C105" s="33" t="s">
        <v>155</v>
      </c>
      <c r="D105" s="34" t="s">
        <v>192</v>
      </c>
      <c r="E105" s="35" t="s">
        <v>67</v>
      </c>
      <c r="F105" s="33" t="s">
        <v>193</v>
      </c>
      <c r="G105" s="105">
        <v>0.054</v>
      </c>
      <c r="H105" s="37">
        <v>200</v>
      </c>
      <c r="I105" s="105">
        <v>0.0191</v>
      </c>
      <c r="J105" s="38">
        <v>4</v>
      </c>
      <c r="K105" s="36">
        <f>G105*J105</f>
        <v>0.216</v>
      </c>
      <c r="L105" s="39">
        <f>I105*J105</f>
        <v>0.0764</v>
      </c>
    </row>
    <row r="106" spans="1:12" ht="12.75">
      <c r="A106" s="40" t="s">
        <v>153</v>
      </c>
      <c r="B106" s="33" t="s">
        <v>194</v>
      </c>
      <c r="C106" s="33" t="s">
        <v>155</v>
      </c>
      <c r="D106" s="34" t="s">
        <v>195</v>
      </c>
      <c r="E106" s="35" t="s">
        <v>67</v>
      </c>
      <c r="F106" s="33" t="s">
        <v>196</v>
      </c>
      <c r="G106" s="105">
        <v>0.054</v>
      </c>
      <c r="H106" s="37">
        <v>200</v>
      </c>
      <c r="I106" s="105">
        <v>0.0191</v>
      </c>
      <c r="J106" s="38">
        <v>4</v>
      </c>
      <c r="K106" s="36">
        <f>G106*J106</f>
        <v>0.216</v>
      </c>
      <c r="L106" s="39">
        <f>I106*J106</f>
        <v>0.0764</v>
      </c>
    </row>
    <row r="107" spans="1:12" s="61" customFormat="1" ht="12.75">
      <c r="A107" s="32" t="s">
        <v>205</v>
      </c>
      <c r="B107" s="33" t="s">
        <v>206</v>
      </c>
      <c r="C107" s="33" t="s">
        <v>207</v>
      </c>
      <c r="D107" s="34" t="s">
        <v>208</v>
      </c>
      <c r="E107" s="35" t="s">
        <v>67</v>
      </c>
      <c r="F107" s="91" t="s">
        <v>209</v>
      </c>
      <c r="G107" s="105">
        <v>1.55</v>
      </c>
      <c r="H107" s="37">
        <v>100</v>
      </c>
      <c r="I107" s="105">
        <v>1.0422</v>
      </c>
      <c r="J107" s="38">
        <v>4</v>
      </c>
      <c r="K107" s="36">
        <f>G107*J107</f>
        <v>6.2</v>
      </c>
      <c r="L107" s="39">
        <f>I107*J107</f>
        <v>4.1688</v>
      </c>
    </row>
    <row r="108" spans="1:12" s="61" customFormat="1" ht="12.75">
      <c r="A108" s="40" t="s">
        <v>210</v>
      </c>
      <c r="B108" s="38" t="s">
        <v>211</v>
      </c>
      <c r="C108" s="38" t="s">
        <v>212</v>
      </c>
      <c r="D108" s="41" t="s">
        <v>213</v>
      </c>
      <c r="E108" s="35" t="s">
        <v>67</v>
      </c>
      <c r="F108" s="50" t="s">
        <v>214</v>
      </c>
      <c r="G108" s="105">
        <v>0.15</v>
      </c>
      <c r="H108" s="37">
        <v>100</v>
      </c>
      <c r="I108" s="105">
        <v>0.08</v>
      </c>
      <c r="J108" s="38">
        <v>8</v>
      </c>
      <c r="K108" s="36">
        <f>G108*J108</f>
        <v>1.2</v>
      </c>
      <c r="L108" s="39">
        <f>I108*J108</f>
        <v>0.64</v>
      </c>
    </row>
    <row r="109" spans="1:12" s="61" customFormat="1" ht="12.75">
      <c r="A109" s="51" t="s">
        <v>210</v>
      </c>
      <c r="B109" s="58" t="s">
        <v>215</v>
      </c>
      <c r="C109" s="58" t="s">
        <v>207</v>
      </c>
      <c r="D109" s="108" t="s">
        <v>216</v>
      </c>
      <c r="E109" s="54" t="s">
        <v>67</v>
      </c>
      <c r="F109" s="52" t="s">
        <v>217</v>
      </c>
      <c r="G109" s="109">
        <v>0.22</v>
      </c>
      <c r="H109" s="57">
        <v>100</v>
      </c>
      <c r="I109" s="109">
        <v>0.0769</v>
      </c>
      <c r="J109" s="58">
        <v>8</v>
      </c>
      <c r="K109" s="56">
        <f>G109*J109</f>
        <v>1.76</v>
      </c>
      <c r="L109" s="59">
        <f>I109*J109</f>
        <v>0.6152</v>
      </c>
    </row>
    <row r="110" spans="1:12" s="61" customFormat="1" ht="12.75">
      <c r="A110" s="110"/>
      <c r="B110" s="111"/>
      <c r="C110" s="111"/>
      <c r="D110" s="96"/>
      <c r="E110" s="95"/>
      <c r="F110" s="95"/>
      <c r="G110" s="98"/>
      <c r="H110" s="126" t="s">
        <v>222</v>
      </c>
      <c r="I110" s="113"/>
      <c r="J110" s="24" t="s">
        <v>11</v>
      </c>
      <c r="K110" s="27">
        <f>SUM(K94:K109)</f>
        <v>318.07199999999995</v>
      </c>
      <c r="L110" s="29">
        <f>SUM(L94:L109)</f>
        <v>69.48740000000001</v>
      </c>
    </row>
    <row r="111" spans="1:12" s="61" customFormat="1" ht="12.75">
      <c r="A111" s="68"/>
      <c r="B111" s="69"/>
      <c r="C111" s="69"/>
      <c r="D111" s="70"/>
      <c r="E111" s="72"/>
      <c r="F111" s="72"/>
      <c r="G111" s="73"/>
      <c r="H111" s="127" t="s">
        <v>223</v>
      </c>
      <c r="I111" s="75"/>
      <c r="J111" s="76" t="s">
        <v>11</v>
      </c>
      <c r="K111" s="102">
        <f>K110*16</f>
        <v>5089.151999999999</v>
      </c>
      <c r="L111" s="103">
        <f>L110*16</f>
        <v>1111.7984000000001</v>
      </c>
    </row>
    <row r="112" spans="1:12" s="61" customFormat="1" ht="12.75">
      <c r="A112" s="128" t="s">
        <v>224</v>
      </c>
      <c r="B112" s="64" t="s">
        <v>117</v>
      </c>
      <c r="D112" s="62"/>
      <c r="E112" s="64"/>
      <c r="F112" s="64"/>
      <c r="G112" s="65"/>
      <c r="H112" s="66"/>
      <c r="I112" s="67"/>
      <c r="J112" s="26" t="s">
        <v>11</v>
      </c>
      <c r="K112" s="129">
        <f>K65+K111+K84</f>
        <v>6420.805999999999</v>
      </c>
      <c r="L112" s="130">
        <f>L65+L111+L84</f>
        <v>1772.1810400000002</v>
      </c>
    </row>
    <row r="113" spans="1:12" s="61" customFormat="1" ht="13.5" thickBot="1">
      <c r="A113" s="114"/>
      <c r="B113" s="115"/>
      <c r="C113" s="115"/>
      <c r="D113" s="116"/>
      <c r="E113" s="117"/>
      <c r="F113" s="117"/>
      <c r="G113" s="118"/>
      <c r="H113" s="119"/>
      <c r="I113" s="120"/>
      <c r="J113" s="16"/>
      <c r="K113" s="121"/>
      <c r="L113" s="122"/>
    </row>
    <row r="114" spans="1:12" s="61" customFormat="1" ht="12.75">
      <c r="A114" s="123"/>
      <c r="B114" s="123"/>
      <c r="C114" s="123"/>
      <c r="D114" s="131"/>
      <c r="E114" s="132"/>
      <c r="F114" s="132"/>
      <c r="G114" s="88"/>
      <c r="H114" s="133"/>
      <c r="I114" s="88"/>
      <c r="J114" s="123"/>
      <c r="K114" s="125"/>
      <c r="L114" s="125"/>
    </row>
    <row r="115" spans="4:12" s="61" customFormat="1" ht="12.75">
      <c r="D115" s="62"/>
      <c r="E115" s="64"/>
      <c r="F115" s="64"/>
      <c r="G115" s="65"/>
      <c r="H115" s="66"/>
      <c r="I115" s="65"/>
      <c r="K115" s="124"/>
      <c r="L115" s="124"/>
    </row>
    <row r="116" spans="4:12" s="61" customFormat="1" ht="12.75">
      <c r="D116" s="62"/>
      <c r="E116" s="64"/>
      <c r="F116" s="64"/>
      <c r="G116" s="65"/>
      <c r="H116" s="66"/>
      <c r="I116" s="65"/>
      <c r="K116" s="124"/>
      <c r="L116" s="124"/>
    </row>
    <row r="117" spans="4:12" s="61" customFormat="1" ht="12.75">
      <c r="D117" s="62"/>
      <c r="E117" s="64"/>
      <c r="F117" s="64"/>
      <c r="G117" s="65"/>
      <c r="H117" s="66"/>
      <c r="I117" s="65"/>
      <c r="K117" s="124"/>
      <c r="L117" s="124"/>
    </row>
    <row r="118" spans="1:12" ht="12.75">
      <c r="A118" s="61"/>
      <c r="B118" s="61"/>
      <c r="C118" s="61"/>
      <c r="D118" s="62"/>
      <c r="E118" s="64"/>
      <c r="F118" s="64"/>
      <c r="G118" s="65"/>
      <c r="H118" s="66"/>
      <c r="I118" s="65"/>
      <c r="J118" s="61"/>
      <c r="K118" s="124"/>
      <c r="L118" s="124"/>
    </row>
    <row r="119" spans="1:12" ht="12.75">
      <c r="A119" s="61"/>
      <c r="B119" s="61"/>
      <c r="C119" s="61"/>
      <c r="D119" s="62"/>
      <c r="E119" s="64"/>
      <c r="F119" s="64"/>
      <c r="G119" s="65"/>
      <c r="H119" s="66"/>
      <c r="I119" s="65"/>
      <c r="J119" s="61"/>
      <c r="K119" s="124"/>
      <c r="L119" s="124"/>
    </row>
    <row r="120" spans="1:12" s="61" customFormat="1" ht="12.75">
      <c r="A120" s="3"/>
      <c r="B120" s="3"/>
      <c r="C120" s="3"/>
      <c r="D120" s="4"/>
      <c r="E120" s="5"/>
      <c r="F120" s="5"/>
      <c r="G120" s="6"/>
      <c r="H120" s="7"/>
      <c r="I120" s="6"/>
      <c r="J120" s="3"/>
      <c r="K120" s="6"/>
      <c r="L120" s="6"/>
    </row>
    <row r="121" spans="1:12" s="61" customFormat="1" ht="12.75">
      <c r="A121" s="3"/>
      <c r="B121" s="3"/>
      <c r="C121" s="3"/>
      <c r="D121" s="4"/>
      <c r="E121" s="5"/>
      <c r="F121" s="5"/>
      <c r="G121" s="6"/>
      <c r="H121" s="7"/>
      <c r="I121" s="6"/>
      <c r="J121" s="3"/>
      <c r="K121" s="6"/>
      <c r="L121" s="6"/>
    </row>
    <row r="122" spans="4:12" s="61" customFormat="1" ht="12.75">
      <c r="D122" s="62"/>
      <c r="E122" s="64"/>
      <c r="F122" s="64"/>
      <c r="G122" s="65"/>
      <c r="H122" s="66"/>
      <c r="I122" s="65"/>
      <c r="K122" s="124"/>
      <c r="L122" s="124"/>
    </row>
    <row r="123" spans="4:12" s="61" customFormat="1" ht="12.75">
      <c r="D123" s="62"/>
      <c r="E123" s="64"/>
      <c r="F123" s="64"/>
      <c r="G123" s="65"/>
      <c r="H123" s="66"/>
      <c r="I123" s="65"/>
      <c r="K123" s="124"/>
      <c r="L123" s="124"/>
    </row>
    <row r="124" spans="4:12" s="61" customFormat="1" ht="12.75">
      <c r="D124" s="62"/>
      <c r="E124" s="64"/>
      <c r="F124" s="64"/>
      <c r="G124" s="65"/>
      <c r="H124" s="66"/>
      <c r="I124" s="65"/>
      <c r="K124" s="124"/>
      <c r="L124" s="124"/>
    </row>
    <row r="125" spans="2:12" s="61" customFormat="1" ht="12.75">
      <c r="B125" s="134"/>
      <c r="D125" s="62"/>
      <c r="E125" s="64"/>
      <c r="F125" s="64"/>
      <c r="G125" s="65"/>
      <c r="H125" s="66"/>
      <c r="I125" s="65"/>
      <c r="K125" s="124"/>
      <c r="L125" s="124"/>
    </row>
    <row r="126" spans="4:12" s="61" customFormat="1" ht="12.75">
      <c r="D126" s="62"/>
      <c r="E126" s="64"/>
      <c r="F126" s="64"/>
      <c r="G126" s="65"/>
      <c r="H126" s="66"/>
      <c r="I126" s="65"/>
      <c r="K126" s="124"/>
      <c r="L126" s="124"/>
    </row>
    <row r="127" spans="4:12" s="61" customFormat="1" ht="12.75">
      <c r="D127" s="62"/>
      <c r="E127" s="64"/>
      <c r="F127" s="64"/>
      <c r="G127" s="65"/>
      <c r="H127" s="66"/>
      <c r="I127" s="65"/>
      <c r="K127" s="124"/>
      <c r="L127" s="124"/>
    </row>
    <row r="128" spans="4:12" s="61" customFormat="1" ht="12.75">
      <c r="D128" s="62"/>
      <c r="E128" s="64"/>
      <c r="F128" s="64"/>
      <c r="G128" s="65"/>
      <c r="H128" s="66"/>
      <c r="I128" s="65"/>
      <c r="K128" s="124"/>
      <c r="L128" s="124"/>
    </row>
    <row r="129" spans="4:12" s="61" customFormat="1" ht="12.75">
      <c r="D129" s="62"/>
      <c r="E129" s="64"/>
      <c r="F129" s="64"/>
      <c r="G129" s="65"/>
      <c r="H129" s="66"/>
      <c r="I129" s="65"/>
      <c r="K129" s="124"/>
      <c r="L129" s="124"/>
    </row>
    <row r="130" spans="4:12" s="61" customFormat="1" ht="12.75">
      <c r="D130" s="62"/>
      <c r="E130" s="64"/>
      <c r="F130" s="64"/>
      <c r="G130" s="65"/>
      <c r="H130" s="66"/>
      <c r="I130" s="65"/>
      <c r="K130" s="124"/>
      <c r="L130" s="124"/>
    </row>
    <row r="131" spans="4:12" s="61" customFormat="1" ht="12.75">
      <c r="D131" s="62"/>
      <c r="E131" s="64"/>
      <c r="F131" s="64"/>
      <c r="G131" s="65"/>
      <c r="H131" s="66"/>
      <c r="I131" s="65"/>
      <c r="K131" s="124"/>
      <c r="L131" s="124"/>
    </row>
    <row r="132" spans="4:12" s="61" customFormat="1" ht="12.75">
      <c r="D132" s="62"/>
      <c r="E132" s="64"/>
      <c r="F132" s="64"/>
      <c r="G132" s="65"/>
      <c r="H132" s="66"/>
      <c r="I132" s="65"/>
      <c r="K132" s="124"/>
      <c r="L132" s="124"/>
    </row>
    <row r="133" spans="1:12" ht="12.75">
      <c r="A133" s="61"/>
      <c r="B133" s="61"/>
      <c r="C133" s="61"/>
      <c r="D133" s="62"/>
      <c r="E133" s="64"/>
      <c r="F133" s="64"/>
      <c r="G133" s="65"/>
      <c r="H133" s="66"/>
      <c r="I133" s="65"/>
      <c r="J133" s="61"/>
      <c r="K133" s="124"/>
      <c r="L133" s="124"/>
    </row>
    <row r="134" spans="1:12" ht="12.75">
      <c r="A134" s="61"/>
      <c r="B134" s="61"/>
      <c r="C134" s="61"/>
      <c r="D134" s="62"/>
      <c r="E134" s="64"/>
      <c r="F134" s="64"/>
      <c r="G134" s="65"/>
      <c r="H134" s="66"/>
      <c r="I134" s="65"/>
      <c r="J134" s="61"/>
      <c r="K134" s="124"/>
      <c r="L134" s="124"/>
    </row>
    <row r="135" spans="1:12" ht="12.75">
      <c r="A135" s="61"/>
      <c r="B135" s="61"/>
      <c r="C135" s="61"/>
      <c r="D135" s="62"/>
      <c r="E135" s="64"/>
      <c r="F135" s="64"/>
      <c r="G135" s="65"/>
      <c r="H135" s="66"/>
      <c r="I135" s="65"/>
      <c r="J135" s="61"/>
      <c r="K135" s="124"/>
      <c r="L135" s="124"/>
    </row>
    <row r="136" spans="1:12" ht="12.75">
      <c r="A136" s="61"/>
      <c r="B136" s="61"/>
      <c r="C136" s="61"/>
      <c r="D136" s="62"/>
      <c r="E136" s="64"/>
      <c r="F136" s="64"/>
      <c r="G136" s="65"/>
      <c r="H136" s="66"/>
      <c r="I136" s="65"/>
      <c r="J136" s="61"/>
      <c r="K136" s="124"/>
      <c r="L136" s="124"/>
    </row>
    <row r="137" spans="1:12" ht="12.75">
      <c r="A137" s="61"/>
      <c r="B137" s="61"/>
      <c r="C137" s="61"/>
      <c r="D137" s="62"/>
      <c r="E137" s="64"/>
      <c r="F137" s="64"/>
      <c r="G137" s="65"/>
      <c r="H137" s="66"/>
      <c r="I137" s="65"/>
      <c r="J137" s="61"/>
      <c r="K137" s="124"/>
      <c r="L137" s="124"/>
    </row>
    <row r="138" spans="1:12" ht="12.75">
      <c r="A138" s="23" t="s">
        <v>225</v>
      </c>
      <c r="B138" s="24"/>
      <c r="C138" s="24"/>
      <c r="D138" s="25"/>
      <c r="E138" s="26"/>
      <c r="F138" s="26"/>
      <c r="G138" s="27"/>
      <c r="H138" s="28"/>
      <c r="I138" s="27"/>
      <c r="J138" s="24"/>
      <c r="K138" s="129"/>
      <c r="L138" s="130"/>
    </row>
    <row r="139" spans="1:12" ht="12.75">
      <c r="A139" s="31" t="s">
        <v>226</v>
      </c>
      <c r="B139" s="26" t="s">
        <v>227</v>
      </c>
      <c r="C139" s="26" t="s">
        <v>228</v>
      </c>
      <c r="D139" s="25"/>
      <c r="E139" s="26" t="s">
        <v>229</v>
      </c>
      <c r="F139" s="26"/>
      <c r="G139" s="27"/>
      <c r="H139" s="28">
        <v>1000</v>
      </c>
      <c r="I139" s="27">
        <v>2.995</v>
      </c>
      <c r="J139" s="24">
        <v>10000</v>
      </c>
      <c r="K139" s="27"/>
      <c r="L139" s="130">
        <f aca="true" t="shared" si="10" ref="L139:L147">I139*J139</f>
        <v>29950</v>
      </c>
    </row>
    <row r="140" spans="1:12" ht="12.75">
      <c r="A140" s="31" t="s">
        <v>230</v>
      </c>
      <c r="B140" s="26" t="s">
        <v>231</v>
      </c>
      <c r="C140" s="26" t="s">
        <v>232</v>
      </c>
      <c r="D140" s="25" t="s">
        <v>233</v>
      </c>
      <c r="E140" s="26" t="s">
        <v>232</v>
      </c>
      <c r="F140" s="26"/>
      <c r="G140" s="27"/>
      <c r="H140" s="28">
        <v>1000</v>
      </c>
      <c r="I140" s="27">
        <v>0.409</v>
      </c>
      <c r="J140" s="24">
        <v>10000</v>
      </c>
      <c r="K140" s="129"/>
      <c r="L140" s="130">
        <f t="shared" si="10"/>
        <v>4089.9999999999995</v>
      </c>
    </row>
    <row r="141" spans="1:12" ht="12.75">
      <c r="A141" s="31" t="s">
        <v>230</v>
      </c>
      <c r="B141" s="26" t="s">
        <v>231</v>
      </c>
      <c r="C141" s="26"/>
      <c r="D141" s="25" t="s">
        <v>234</v>
      </c>
      <c r="E141" s="26" t="s">
        <v>229</v>
      </c>
      <c r="F141" s="26"/>
      <c r="G141" s="27"/>
      <c r="H141" s="28">
        <v>1000</v>
      </c>
      <c r="I141" s="27">
        <v>0.623</v>
      </c>
      <c r="J141" s="24">
        <v>10000</v>
      </c>
      <c r="K141" s="129"/>
      <c r="L141" s="130">
        <f t="shared" si="10"/>
        <v>6230</v>
      </c>
    </row>
    <row r="142" spans="1:12" ht="12.75">
      <c r="A142" s="31" t="s">
        <v>230</v>
      </c>
      <c r="B142" s="26" t="s">
        <v>231</v>
      </c>
      <c r="C142" s="26" t="s">
        <v>235</v>
      </c>
      <c r="D142" s="135" t="s">
        <v>236</v>
      </c>
      <c r="E142" s="26" t="s">
        <v>235</v>
      </c>
      <c r="F142" s="26"/>
      <c r="G142" s="27"/>
      <c r="H142" s="28">
        <v>1000</v>
      </c>
      <c r="I142" s="27">
        <v>0.627</v>
      </c>
      <c r="J142" s="24">
        <v>10000</v>
      </c>
      <c r="K142" s="129"/>
      <c r="L142" s="130">
        <f t="shared" si="10"/>
        <v>6270</v>
      </c>
    </row>
    <row r="143" spans="1:12" ht="12.75">
      <c r="A143" s="31" t="s">
        <v>230</v>
      </c>
      <c r="B143" s="26" t="s">
        <v>231</v>
      </c>
      <c r="C143" s="26" t="s">
        <v>237</v>
      </c>
      <c r="D143" s="135">
        <v>2210</v>
      </c>
      <c r="E143" s="26" t="s">
        <v>237</v>
      </c>
      <c r="F143" s="26"/>
      <c r="G143" s="27"/>
      <c r="H143" s="28">
        <v>1000</v>
      </c>
      <c r="I143" s="27">
        <v>0.8</v>
      </c>
      <c r="J143" s="24">
        <v>10000</v>
      </c>
      <c r="K143" s="129"/>
      <c r="L143" s="130">
        <f t="shared" si="10"/>
        <v>8000</v>
      </c>
    </row>
    <row r="144" spans="1:12" ht="12.75">
      <c r="A144" s="31" t="s">
        <v>230</v>
      </c>
      <c r="B144" s="26" t="s">
        <v>231</v>
      </c>
      <c r="C144" s="26" t="s">
        <v>238</v>
      </c>
      <c r="D144" s="135">
        <v>355210</v>
      </c>
      <c r="E144" s="26" t="s">
        <v>239</v>
      </c>
      <c r="F144" s="26"/>
      <c r="G144" s="27"/>
      <c r="H144" s="28">
        <v>1000</v>
      </c>
      <c r="I144" s="27">
        <v>1.1</v>
      </c>
      <c r="J144" s="24">
        <v>10000</v>
      </c>
      <c r="K144" s="129"/>
      <c r="L144" s="130">
        <f t="shared" si="10"/>
        <v>11000</v>
      </c>
    </row>
    <row r="145" spans="1:12" ht="12.75">
      <c r="A145" s="31" t="s">
        <v>240</v>
      </c>
      <c r="B145" s="26" t="s">
        <v>241</v>
      </c>
      <c r="C145" s="26" t="s">
        <v>235</v>
      </c>
      <c r="D145" s="135" t="s">
        <v>242</v>
      </c>
      <c r="E145" s="26" t="s">
        <v>235</v>
      </c>
      <c r="F145" s="26"/>
      <c r="G145" s="27"/>
      <c r="H145" s="28">
        <v>1000</v>
      </c>
      <c r="I145" s="27">
        <v>0.468</v>
      </c>
      <c r="J145" s="24">
        <v>100000</v>
      </c>
      <c r="K145" s="129"/>
      <c r="L145" s="130">
        <f t="shared" si="10"/>
        <v>46800</v>
      </c>
    </row>
    <row r="146" spans="1:12" s="61" customFormat="1" ht="12.75">
      <c r="A146" s="31" t="s">
        <v>240</v>
      </c>
      <c r="B146" s="26" t="s">
        <v>241</v>
      </c>
      <c r="C146" s="26" t="s">
        <v>237</v>
      </c>
      <c r="D146" s="25">
        <v>2618</v>
      </c>
      <c r="E146" s="26" t="s">
        <v>237</v>
      </c>
      <c r="F146" s="26"/>
      <c r="G146" s="27"/>
      <c r="H146" s="28">
        <v>1000</v>
      </c>
      <c r="I146" s="27">
        <v>0.63</v>
      </c>
      <c r="J146" s="24">
        <v>100000</v>
      </c>
      <c r="K146" s="129"/>
      <c r="L146" s="130">
        <f t="shared" si="10"/>
        <v>63000</v>
      </c>
    </row>
    <row r="147" spans="1:12" s="61" customFormat="1" ht="12.75">
      <c r="A147" s="31" t="s">
        <v>240</v>
      </c>
      <c r="B147" s="26" t="s">
        <v>241</v>
      </c>
      <c r="C147" s="26" t="s">
        <v>243</v>
      </c>
      <c r="D147" s="24">
        <v>6428</v>
      </c>
      <c r="E147" s="26" t="s">
        <v>30</v>
      </c>
      <c r="F147" s="26" t="s">
        <v>244</v>
      </c>
      <c r="G147" s="27"/>
      <c r="H147" s="28">
        <v>2000</v>
      </c>
      <c r="I147" s="27">
        <v>1.92</v>
      </c>
      <c r="J147" s="24">
        <v>100000</v>
      </c>
      <c r="K147" s="129"/>
      <c r="L147" s="130">
        <f t="shared" si="10"/>
        <v>192000</v>
      </c>
    </row>
    <row r="148" spans="1:12" s="61" customFormat="1" ht="13.5" thickBot="1">
      <c r="A148" s="15"/>
      <c r="B148" s="16"/>
      <c r="C148" s="16"/>
      <c r="D148" s="17"/>
      <c r="E148" s="18"/>
      <c r="F148" s="18"/>
      <c r="G148" s="19"/>
      <c r="H148" s="85"/>
      <c r="I148" s="19"/>
      <c r="J148" s="16"/>
      <c r="K148" s="121"/>
      <c r="L148" s="122"/>
    </row>
    <row r="149" spans="4:12" s="61" customFormat="1" ht="12.75">
      <c r="D149" s="62"/>
      <c r="E149" s="64"/>
      <c r="F149" s="64"/>
      <c r="G149" s="65"/>
      <c r="H149" s="66"/>
      <c r="I149" s="65"/>
      <c r="K149" s="124"/>
      <c r="L149" s="124"/>
    </row>
    <row r="150" spans="4:12" s="61" customFormat="1" ht="12.75">
      <c r="D150" s="62"/>
      <c r="E150" s="64"/>
      <c r="F150" s="64"/>
      <c r="G150" s="65"/>
      <c r="H150" s="66"/>
      <c r="I150" s="65"/>
      <c r="K150" s="124"/>
      <c r="L150" s="124"/>
    </row>
    <row r="151" spans="4:12" s="61" customFormat="1" ht="12.75">
      <c r="D151" s="62"/>
      <c r="E151" s="64"/>
      <c r="F151" s="64"/>
      <c r="G151" s="65"/>
      <c r="H151" s="66"/>
      <c r="I151" s="65"/>
      <c r="K151" s="124"/>
      <c r="L151" s="124"/>
    </row>
    <row r="152" spans="4:12" s="61" customFormat="1" ht="12.75">
      <c r="D152" s="62"/>
      <c r="E152" s="64"/>
      <c r="F152" s="64"/>
      <c r="G152" s="65"/>
      <c r="H152" s="66"/>
      <c r="I152" s="65"/>
      <c r="K152" s="124"/>
      <c r="L152" s="124"/>
    </row>
    <row r="153" spans="4:12" s="61" customFormat="1" ht="12.75">
      <c r="D153" s="62"/>
      <c r="E153" s="64"/>
      <c r="F153" s="64"/>
      <c r="G153" s="65"/>
      <c r="H153" s="66"/>
      <c r="I153" s="65"/>
      <c r="K153" s="124"/>
      <c r="L153" s="124"/>
    </row>
    <row r="154" spans="4:12" s="61" customFormat="1" ht="12.75">
      <c r="D154" s="62"/>
      <c r="E154" s="64"/>
      <c r="F154" s="64"/>
      <c r="G154" s="65"/>
      <c r="H154" s="66"/>
      <c r="I154" s="65"/>
      <c r="K154" s="124"/>
      <c r="L154" s="124"/>
    </row>
    <row r="167" spans="1:12" ht="12.75">
      <c r="A167" s="61"/>
      <c r="B167" s="61"/>
      <c r="C167" s="61"/>
      <c r="D167" s="62"/>
      <c r="E167" s="64"/>
      <c r="F167" s="64"/>
      <c r="G167" s="65"/>
      <c r="H167" s="66"/>
      <c r="I167" s="65"/>
      <c r="J167" s="61"/>
      <c r="K167" s="65"/>
      <c r="L167" s="65"/>
    </row>
    <row r="168" spans="1:12" ht="12.75">
      <c r="A168" s="61"/>
      <c r="B168" s="61"/>
      <c r="C168" s="61"/>
      <c r="D168" s="62"/>
      <c r="E168" s="64"/>
      <c r="F168" s="64"/>
      <c r="G168" s="65"/>
      <c r="H168" s="66"/>
      <c r="I168" s="65"/>
      <c r="J168" s="61"/>
      <c r="K168" s="65"/>
      <c r="L168" s="65"/>
    </row>
    <row r="169" spans="1:12" ht="12.75">
      <c r="A169" s="61"/>
      <c r="B169" s="61"/>
      <c r="C169" s="61"/>
      <c r="D169" s="62"/>
      <c r="E169" s="64"/>
      <c r="F169" s="64"/>
      <c r="G169" s="65"/>
      <c r="H169" s="66"/>
      <c r="I169" s="65"/>
      <c r="J169" s="61"/>
      <c r="K169" s="65"/>
      <c r="L169" s="65"/>
    </row>
    <row r="170" spans="1:12" ht="12.75">
      <c r="A170" s="61"/>
      <c r="B170" s="61"/>
      <c r="C170" s="61"/>
      <c r="D170" s="62"/>
      <c r="E170" s="63"/>
      <c r="F170" s="136"/>
      <c r="G170" s="65"/>
      <c r="H170" s="66"/>
      <c r="I170" s="65"/>
      <c r="J170" s="137"/>
      <c r="K170" s="65"/>
      <c r="L170" s="65"/>
    </row>
    <row r="171" spans="1:12" ht="12.75">
      <c r="A171" s="61"/>
      <c r="B171" s="61"/>
      <c r="C171" s="61"/>
      <c r="D171" s="62"/>
      <c r="E171" s="64"/>
      <c r="F171" s="64"/>
      <c r="G171" s="65"/>
      <c r="H171" s="66"/>
      <c r="I171" s="65"/>
      <c r="J171" s="61"/>
      <c r="K171" s="65"/>
      <c r="L171" s="65"/>
    </row>
    <row r="172" spans="1:12" ht="12.75">
      <c r="A172" s="61"/>
      <c r="B172" s="61"/>
      <c r="C172" s="61"/>
      <c r="D172" s="62"/>
      <c r="E172" s="64"/>
      <c r="F172" s="64"/>
      <c r="G172" s="65"/>
      <c r="H172" s="66"/>
      <c r="I172" s="65"/>
      <c r="J172" s="61"/>
      <c r="K172" s="65"/>
      <c r="L172" s="65"/>
    </row>
    <row r="173" spans="1:12" ht="12.75">
      <c r="A173" s="61"/>
      <c r="B173" s="61"/>
      <c r="C173" s="61"/>
      <c r="D173" s="62"/>
      <c r="E173" s="64"/>
      <c r="F173" s="64"/>
      <c r="G173" s="65"/>
      <c r="H173" s="66"/>
      <c r="I173" s="65"/>
      <c r="J173" s="61"/>
      <c r="K173" s="65"/>
      <c r="L173" s="65"/>
    </row>
    <row r="174" spans="1:12" ht="12.75">
      <c r="A174" s="61"/>
      <c r="B174" s="61"/>
      <c r="C174" s="61"/>
      <c r="D174" s="62"/>
      <c r="E174" s="64"/>
      <c r="F174" s="64"/>
      <c r="G174" s="65"/>
      <c r="H174" s="66"/>
      <c r="I174" s="65"/>
      <c r="J174" s="61"/>
      <c r="K174" s="65"/>
      <c r="L174" s="65"/>
    </row>
    <row r="175" spans="1:12" ht="12.75">
      <c r="A175" s="61"/>
      <c r="B175" s="61"/>
      <c r="C175" s="61"/>
      <c r="D175" s="62"/>
      <c r="E175" s="64"/>
      <c r="F175" s="64"/>
      <c r="G175" s="65"/>
      <c r="H175" s="66"/>
      <c r="I175" s="65"/>
      <c r="J175" s="61"/>
      <c r="K175" s="65"/>
      <c r="L175" s="65"/>
    </row>
  </sheetData>
  <hyperlinks>
    <hyperlink ref="F11" r:id="rId1" display="26H0034"/>
    <hyperlink ref="F14" r:id="rId2" display="633-S821-RO"/>
    <hyperlink ref="F15" r:id="rId3" tooltip="Click to view additional information on this product." display="802-120-904"/>
    <hyperlink ref="F18" r:id="rId4" tooltip="Click to view additional information on this product." display="http://www.mouser.com/search/ProductDetail.aspx?R=01550120ZXUvirtualkey57610000virtualkey576-01550120ZXU"/>
    <hyperlink ref="D19" r:id="rId5" display="281-10K-RC"/>
    <hyperlink ref="D18" r:id="rId6" display="01550120ZXU"/>
    <hyperlink ref="D15" r:id="rId7" display="120-904"/>
    <hyperlink ref="D11" r:id="rId8" display="6801G1"/>
    <hyperlink ref="D10" r:id="rId9" display="6319G1"/>
    <hyperlink ref="D51" r:id="rId10" display="LE30CZ"/>
    <hyperlink ref="D54" r:id="rId11" display="PS2502-1-A"/>
    <hyperlink ref="D56" r:id="rId12" display="550-5205"/>
    <hyperlink ref="D62" r:id="rId13" display="294-430K-RC"/>
    <hyperlink ref="D63" r:id="rId14" display="RTEF135"/>
    <hyperlink ref="D72" r:id="rId15" display="RGEF400"/>
    <hyperlink ref="D74" r:id="rId16" display="ET01MD1ABE"/>
    <hyperlink ref="D75" r:id="rId17" display="571-0112"/>
    <hyperlink ref="D79" r:id="rId18" display="1586043-2"/>
    <hyperlink ref="D101" r:id="rId19" display="571-0112"/>
    <hyperlink ref="D55" r:id="rId20" display="571-0112"/>
    <hyperlink ref="D102" r:id="rId21" display="5KP5.0C"/>
    <hyperlink ref="D107" r:id="rId22" display="ECW-F6104JL"/>
    <hyperlink ref="D16" r:id="rId23" display="ET01MD1ABE"/>
    <hyperlink ref="F36" r:id="rId24" tooltip="Click to view additional information on this product." display="587-305-52-024"/>
    <hyperlink ref="D36" r:id="rId25" display="305-024-520-202"/>
    <hyperlink ref="D80" r:id="rId26" display="1586043-6"/>
    <hyperlink ref="D81" r:id="rId27" display="ECW-F6104JL"/>
    <hyperlink ref="D73" r:id="rId28" display="RTEF135"/>
    <hyperlink ref="D14" r:id="rId29" display="S821"/>
    <hyperlink ref="D9" r:id="rId30" display="1704-1 QD"/>
    <hyperlink ref="F16" r:id="rId31" display="611-ET01-011"/>
    <hyperlink ref="F19" r:id="rId32" display="281-10K-RC"/>
    <hyperlink ref="F20" r:id="rId33" display="http://order.waytekwire.com/CGI-BIN/LANSAWEB?WEBEVENT+L0D9C55131C568600CC21081+M37+ENG"/>
    <hyperlink ref="F21" r:id="rId34" display="538-19193-0275"/>
    <hyperlink ref="F22" r:id="rId35" display="http://order.waytekwire.com/CGI-BIN/LANSAWEB?WEBEVENT+L0D9C551310560600FF61081+M37+ENG"/>
    <hyperlink ref="F24" r:id="rId36" display="http://order.waytekwire.com/CGI-BIN/LANSAWEB?WEBEVENT+L0D9C561D186606001931081+M37+ENG"/>
    <hyperlink ref="F10" r:id="rId37" display="803-0402"/>
    <hyperlink ref="F9" r:id="rId38" display="517-1090"/>
    <hyperlink ref="D33" r:id="rId39" display="DF7-3S-3.96C"/>
    <hyperlink ref="D34" r:id="rId40" display="DF7-2P-7.92DSA"/>
    <hyperlink ref="D35" r:id="rId41" display="DF7-2022SC"/>
    <hyperlink ref="F62" r:id="rId42" display="294-430K-RC"/>
    <hyperlink ref="D50" r:id="rId43" display="L7805CV"/>
    <hyperlink ref="D52" r:id="rId44" display="2N3904-AP"/>
    <hyperlink ref="D53" r:id="rId45" display="2N3906-AP"/>
    <hyperlink ref="D57" r:id="rId46" display="CFR-25JB-22K"/>
    <hyperlink ref="D58" r:id="rId47" display="CFR-25JB-330R"/>
    <hyperlink ref="D59" r:id="rId48" display="CFR-25JB-270R"/>
    <hyperlink ref="D60" r:id="rId49" display="CFR-25JB-180R"/>
    <hyperlink ref="D61" r:id="rId50" display="CFR-25JB-100R"/>
    <hyperlink ref="D77" r:id="rId51" display="CFR-25JB-2K2"/>
    <hyperlink ref="D78" r:id="rId52" display="CFR-25JB-150R"/>
    <hyperlink ref="D82" r:id="rId53" display="SR215E104MAR"/>
    <hyperlink ref="D83" r:id="rId54" display="ECA-1HHG100"/>
    <hyperlink ref="F74" r:id="rId55" display="611-ET01-011"/>
    <hyperlink ref="D99" r:id="rId56" display="RGEF400"/>
    <hyperlink ref="D100" r:id="rId57" display="RTEF135"/>
    <hyperlink ref="D105" r:id="rId58" display="CFR-25JB-2K2"/>
    <hyperlink ref="D106" r:id="rId59" display="CFR-25JB-150R"/>
    <hyperlink ref="D108" r:id="rId60" display="SR215E104MAR"/>
    <hyperlink ref="D109" r:id="rId61" display="ECA-1HHG100"/>
    <hyperlink ref="F17" r:id="rId62" display="F2505-ND"/>
    <hyperlink ref="D17" r:id="rId63" display="0312.500HXP"/>
    <hyperlink ref="D104" r:id="rId64" display="1586043-6"/>
    <hyperlink ref="D103" r:id="rId65" display="1586043-6"/>
    <hyperlink ref="D76" r:id="rId66" display="5KP5.0C"/>
    <hyperlink ref="D49" r:id="rId67" display="ET01MD1ABE"/>
    <hyperlink ref="F49" r:id="rId68" display="611-ET01-011"/>
  </hyperlinks>
  <printOptions horizontalCentered="1"/>
  <pageMargins left="0.5" right="0.5" top="1.25" bottom="1" header="0.75" footer="0.5"/>
  <pageSetup horizontalDpi="600" verticalDpi="600" orientation="landscape" scale="75" r:id="rId70"/>
  <headerFooter alignWithMargins="0">
    <oddHeader>&amp;LNOvA PDB Design
University of Virginia&amp;C&amp;16PDB Parts List</oddHeader>
    <oddFooter>&amp;RPage &amp;P of &amp;N</oddFooter>
  </headerFooter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Lach</dc:creator>
  <cp:keywords/>
  <dc:description/>
  <cp:lastModifiedBy>John Lach</cp:lastModifiedBy>
  <dcterms:created xsi:type="dcterms:W3CDTF">2007-05-07T16:55:32Z</dcterms:created>
  <dcterms:modified xsi:type="dcterms:W3CDTF">2007-05-07T16:55:42Z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