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580" yWindow="56216" windowWidth="31900" windowHeight="20980" activeTab="0"/>
  </bookViews>
  <sheets>
    <sheet name="PDB_FEBcard" sheetId="1" r:id="rId1"/>
  </sheets>
  <definedNames/>
  <calcPr fullCalcOnLoad="1"/>
</workbook>
</file>

<file path=xl/sharedStrings.xml><?xml version="1.0" encoding="utf-8"?>
<sst xmlns="http://schemas.openxmlformats.org/spreadsheetml/2006/main" count="260" uniqueCount="126">
  <si>
    <t>Yageo: CFR-50JB-4K3</t>
  </si>
  <si>
    <t>RES 4.3K OHM 1/2W 5% CARBON FILM</t>
  </si>
  <si>
    <t>300QBK-ND</t>
  </si>
  <si>
    <t>Yageo: CFR-25JB-300R</t>
  </si>
  <si>
    <t>RES 300 OHM 1/4W 5% CARBON FILM</t>
  </si>
  <si>
    <t>PPC3.9KW-3JCT-ND</t>
  </si>
  <si>
    <t>Vishay: PR03000203901JAC00</t>
  </si>
  <si>
    <t>RES 3.9k OHM METAL FILM 3W 750VDC 5%</t>
  </si>
  <si>
    <t>PPCHJ1.6MCT-ND</t>
  </si>
  <si>
    <t>Vishay: HVR3700001604JR500</t>
  </si>
  <si>
    <t>RES 1.6M OHM METAL FILM .50W 3.5kVDC 5%</t>
  </si>
  <si>
    <t>820QBK-ND</t>
  </si>
  <si>
    <t>Yageo: CFR-25JB-820R</t>
  </si>
  <si>
    <t>RES 820 OHM 1/4W 5% CARBON FILM</t>
  </si>
  <si>
    <t>512-P6KE56A</t>
  </si>
  <si>
    <t>Fairchild: P6KE56A</t>
  </si>
  <si>
    <t>Molex 0015247243</t>
  </si>
  <si>
    <t>660-Z25YC</t>
  </si>
  <si>
    <t>KOA Speer: Z25YC</t>
  </si>
  <si>
    <t>RES 0 OHM 1/2W JUMPER</t>
  </si>
  <si>
    <t>Bus bar for voltage sources (1.150 in)</t>
  </si>
  <si>
    <t>Bus bar for voltage returns and ground (1.650 in)</t>
  </si>
  <si>
    <t>Fuse (24V, 1.0A, 250V TR5)</t>
  </si>
  <si>
    <t>WK3048BK-ND</t>
  </si>
  <si>
    <t>Littelfuse.Wickmann: 37311000410</t>
  </si>
  <si>
    <t>Fuse (3.3V, 2.0A, 250V TR5)</t>
  </si>
  <si>
    <t>WK3057BK-ND</t>
  </si>
  <si>
    <t>Littelfuse.Wickmann: 37312000410</t>
  </si>
  <si>
    <t>Fuseholder TR5 machine contacts</t>
  </si>
  <si>
    <t>WK0001-ND</t>
  </si>
  <si>
    <t>Littelfuse.Wickmann: 56000001319</t>
  </si>
  <si>
    <t>Arrow</t>
  </si>
  <si>
    <t>Molex: 0015246243</t>
  </si>
  <si>
    <t>Header MINI MATE-N-LOK (6 pin, 600VAC/600VDC, 7-2.5A, rt ang, gold, thru-hole)</t>
  </si>
  <si>
    <t>A32476-ND</t>
  </si>
  <si>
    <t>Tyco: 1-770969-1</t>
  </si>
  <si>
    <t>TRANS BJT NPN SMALL SIGNAL, VCE 400VDC MAX</t>
  </si>
  <si>
    <t>Mouser</t>
  </si>
  <si>
    <t>LED IND 2MM DUAL RA YLW/GRN DIFF</t>
  </si>
  <si>
    <t>350-1867-ND</t>
  </si>
  <si>
    <t>Dialight: 571-0132F</t>
  </si>
  <si>
    <t>PCB SCREW TERM MOUNTING BRACKET, 4-40 THREAD</t>
  </si>
  <si>
    <t>534-7774</t>
  </si>
  <si>
    <t>Keystone: 7774</t>
  </si>
  <si>
    <t>Fuse (24V, 6.3A, 250V TR5)</t>
  </si>
  <si>
    <t>WK3066BK-ND</t>
  </si>
  <si>
    <t>Littelfuse.Wickmann: 37316300410</t>
  </si>
  <si>
    <t>Header MINI MATE-N-LOK (2 pin, 600VAC/600VDC, 9.5-3A, rt ang, gold, thru-hole)</t>
  </si>
  <si>
    <t>A32472-ND</t>
  </si>
  <si>
    <t>Tyco: 1-770966-1</t>
  </si>
  <si>
    <t>LED, 5MM, YLW DIFFUSED</t>
  </si>
  <si>
    <t>516-1326-ND</t>
  </si>
  <si>
    <t>Avago: HLMP-4719</t>
  </si>
  <si>
    <t>HOUSING RA FOR 5MM HIGH DOME LED</t>
  </si>
  <si>
    <t>516-1395-ND</t>
  </si>
  <si>
    <t>Avago: HLMP-5029</t>
  </si>
  <si>
    <t>Fuse (LEDs, 0.1A, 250V TR5)</t>
  </si>
  <si>
    <t>WK3027BK-ND</t>
  </si>
  <si>
    <t>Littelfuse.Wickmann: 37301000410</t>
  </si>
  <si>
    <t>RES 51k OHM METAL FILM 3W 750VDC 5%</t>
  </si>
  <si>
    <t>PPC51KW-3JCT-ND</t>
  </si>
  <si>
    <t>Vishay: PR03000205102JAC00</t>
  </si>
  <si>
    <t>RES 10M OHM METAL FILM .50W 3.5kVDC 5%</t>
  </si>
  <si>
    <t>PPCHJ10MCT-ND</t>
  </si>
  <si>
    <t>Vishay: HVR3700001005JR500</t>
  </si>
  <si>
    <t>MOSFET, N-CH, 800V, 0.3A, TO-92</t>
  </si>
  <si>
    <t>497-6197-1-ND</t>
  </si>
  <si>
    <t>ST Micro: STQ1NK80ZR-AP</t>
  </si>
  <si>
    <t>TVS DIODE, OVP, CLAMPING, 48V</t>
  </si>
  <si>
    <t>LED, 5MM, GREEN DIFFUSED, RT ANG</t>
  </si>
  <si>
    <t>516-1767-ND</t>
  </si>
  <si>
    <t>Avago: HLMP-4740-A00B2</t>
  </si>
  <si>
    <t>LED, 5MM, RED DIFFUSED, RT ANG</t>
  </si>
  <si>
    <t>516-1768-ND</t>
  </si>
  <si>
    <t>Secondary Manufacturer+P/N</t>
  </si>
  <si>
    <t>Vishay: 5KP7.5A</t>
  </si>
  <si>
    <t>Molex: 0015249245</t>
  </si>
  <si>
    <t>Header, 24 POS, 4.2mm, 600VAC/600VDC, 5.0A, Male, Rt. Ang, Sel. Gold, Thru-Hole</t>
  </si>
  <si>
    <t>512-KSP44TF</t>
  </si>
  <si>
    <t>Fairchild: KSP44TF</t>
  </si>
  <si>
    <t>On Semi: MPSA44</t>
  </si>
  <si>
    <t>4.3KH-ND</t>
  </si>
  <si>
    <t>Avago: HLMP-D150-C00B2</t>
  </si>
  <si>
    <t>Header, 24 POS, 4.2mm, 600VAC/600VDC, 5.0A, Female, Thru-Hole</t>
  </si>
  <si>
    <t>Header MINI MATE-N-LOK (2 pin, 600VAC/600VDC, 9.5-3A, vert, gold, thru-hole)</t>
  </si>
  <si>
    <t>A33330-ND</t>
  </si>
  <si>
    <t>Tyco: 1-770872-1</t>
  </si>
  <si>
    <t>Header MINI MATE-N-LOK (3 pin, 600VAC/600VDC, 8.5-3A, vert, gold, thru-hole)</t>
  </si>
  <si>
    <t>A33332-ND</t>
  </si>
  <si>
    <t>Tyco: 1-770873-1</t>
  </si>
  <si>
    <t>RES 20M OHM METAL FILM .50W 3.5kVDC 5%</t>
  </si>
  <si>
    <t>PPCHHJ20MCT-ND</t>
  </si>
  <si>
    <t>Vishay: VR37000002005JR500</t>
  </si>
  <si>
    <t>XXX</t>
  </si>
  <si>
    <t>Storm Copper: XXX</t>
  </si>
  <si>
    <t>FEB Card</t>
  </si>
  <si>
    <t>DCM Card</t>
  </si>
  <si>
    <t>IND Card</t>
  </si>
  <si>
    <t>Backplane</t>
  </si>
  <si>
    <t>Qty Per Board</t>
  </si>
  <si>
    <t>Board</t>
  </si>
  <si>
    <t>Number Assembled</t>
  </si>
  <si>
    <t>Overage Margin</t>
  </si>
  <si>
    <t>FEB</t>
  </si>
  <si>
    <t>DCM</t>
  </si>
  <si>
    <t>IND</t>
  </si>
  <si>
    <t>Qty For Build</t>
  </si>
  <si>
    <t>Qty Ordered</t>
  </si>
  <si>
    <t>Qty Received</t>
  </si>
  <si>
    <t>Description</t>
  </si>
  <si>
    <t>Dist Order Code</t>
  </si>
  <si>
    <t>Distributor</t>
  </si>
  <si>
    <t>Primary Manufacturer+P/N</t>
  </si>
  <si>
    <t>CAP METAL POLYPRO .1UF 630V 5%</t>
  </si>
  <si>
    <t>P12158-ND</t>
  </si>
  <si>
    <t>Digikey</t>
  </si>
  <si>
    <t>Panasonic: ECW-F6104JL</t>
  </si>
  <si>
    <t>Capacitor 3.3V, 24V (0.1uF, 50V)</t>
  </si>
  <si>
    <t>478-3193-ND</t>
  </si>
  <si>
    <t>AVX: SR215E104MAR</t>
  </si>
  <si>
    <t>Capacitor 3.3V, 24V (10uF, 50V, 105C, 1000hr)</t>
  </si>
  <si>
    <t>P5567-ND</t>
  </si>
  <si>
    <t>Panasonic: ECA-1HHG100</t>
  </si>
  <si>
    <t>DIODE TVS 7.5V 5000W AXL UNI 5%</t>
  </si>
  <si>
    <t>5KP7.5ALFCT-ND</t>
  </si>
  <si>
    <t>LittleFuse: 5KP7.5A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</si>
</sst>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4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9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9" fontId="21" fillId="0" borderId="10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9" fontId="2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C00000"/>
      </font>
      <fill>
        <patternFill>
          <bgColor theme="5" tint="0.7999799847602844"/>
        </patternFill>
      </fill>
    </dxf>
    <dxf>
      <font>
        <color rgb="FFC00000"/>
      </font>
      <fill>
        <patternFill>
          <bgColor theme="5" tint="0.7999799847602844"/>
        </patternFill>
      </fill>
    </dxf>
    <dxf>
      <font>
        <color rgb="FFC00000"/>
      </font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A1">
      <selection activeCell="G38" sqref="G38"/>
    </sheetView>
  </sheetViews>
  <sheetFormatPr defaultColWidth="8.8515625" defaultRowHeight="15"/>
  <cols>
    <col min="1" max="1" width="15.140625" style="0" bestFit="1" customWidth="1"/>
    <col min="2" max="2" width="18.140625" style="1" bestFit="1" customWidth="1"/>
    <col min="3" max="3" width="10.421875" style="0" bestFit="1" customWidth="1"/>
    <col min="4" max="4" width="32.00390625" style="0" bestFit="1" customWidth="1"/>
    <col min="5" max="5" width="32.00390625" style="0" customWidth="1"/>
    <col min="6" max="6" width="74.28125" style="0" bestFit="1" customWidth="1"/>
    <col min="7" max="7" width="13.28125" style="0" bestFit="1" customWidth="1"/>
    <col min="8" max="8" width="15.28125" style="0" bestFit="1" customWidth="1"/>
    <col min="9" max="9" width="12.421875" style="0" bestFit="1" customWidth="1"/>
    <col min="10" max="10" width="12.00390625" style="0" bestFit="1" customWidth="1"/>
    <col min="11" max="11" width="12.7109375" style="0" bestFit="1" customWidth="1"/>
  </cols>
  <sheetData>
    <row r="2" spans="1:2" ht="13.5">
      <c r="A2" t="s">
        <v>100</v>
      </c>
      <c r="B2" t="s">
        <v>101</v>
      </c>
    </row>
    <row r="3" spans="1:2" ht="13.5">
      <c r="A3" t="s">
        <v>103</v>
      </c>
      <c r="B3" s="3">
        <v>220</v>
      </c>
    </row>
    <row r="4" spans="1:2" ht="13.5">
      <c r="A4" t="s">
        <v>104</v>
      </c>
      <c r="B4" s="3">
        <v>20</v>
      </c>
    </row>
    <row r="5" spans="1:2" ht="13.5">
      <c r="A5" t="s">
        <v>105</v>
      </c>
      <c r="B5" s="3">
        <v>20</v>
      </c>
    </row>
    <row r="6" spans="1:2" ht="13.5">
      <c r="A6" t="s">
        <v>98</v>
      </c>
      <c r="B6" s="3">
        <v>20</v>
      </c>
    </row>
    <row r="7" ht="13.5">
      <c r="B7" s="3"/>
    </row>
    <row r="9" spans="1:11" s="2" customFormat="1" ht="13.5">
      <c r="A9" s="10" t="s">
        <v>100</v>
      </c>
      <c r="B9" s="11" t="s">
        <v>110</v>
      </c>
      <c r="C9" s="12" t="s">
        <v>111</v>
      </c>
      <c r="D9" s="12" t="s">
        <v>112</v>
      </c>
      <c r="E9" s="12" t="s">
        <v>74</v>
      </c>
      <c r="F9" s="12" t="s">
        <v>109</v>
      </c>
      <c r="G9" s="12" t="s">
        <v>99</v>
      </c>
      <c r="H9" s="12" t="s">
        <v>102</v>
      </c>
      <c r="I9" s="12" t="s">
        <v>106</v>
      </c>
      <c r="J9" s="12" t="s">
        <v>107</v>
      </c>
      <c r="K9" s="12" t="s">
        <v>108</v>
      </c>
    </row>
    <row r="10" spans="1:9" ht="13.5">
      <c r="A10" s="21" t="s">
        <v>95</v>
      </c>
      <c r="B10" s="22" t="s">
        <v>114</v>
      </c>
      <c r="C10" s="14" t="s">
        <v>115</v>
      </c>
      <c r="D10" s="14" t="s">
        <v>116</v>
      </c>
      <c r="E10" s="14"/>
      <c r="F10" s="14" t="s">
        <v>113</v>
      </c>
      <c r="G10" s="14">
        <v>4</v>
      </c>
      <c r="H10" s="6">
        <v>0.05</v>
      </c>
      <c r="I10" s="5">
        <f>G10*$B$3*(1+H10)</f>
        <v>924</v>
      </c>
    </row>
    <row r="11" spans="1:9" ht="13.5">
      <c r="A11" s="19"/>
      <c r="B11" s="4" t="s">
        <v>118</v>
      </c>
      <c r="C11" s="5" t="s">
        <v>115</v>
      </c>
      <c r="D11" s="5" t="s">
        <v>119</v>
      </c>
      <c r="E11" s="5"/>
      <c r="F11" s="5" t="s">
        <v>117</v>
      </c>
      <c r="G11" s="5">
        <v>8</v>
      </c>
      <c r="H11" s="6">
        <v>0.05</v>
      </c>
      <c r="I11" s="5">
        <f aca="true" t="shared" si="0" ref="I11:I25">G11*$B$3*(1+H11)</f>
        <v>1848</v>
      </c>
    </row>
    <row r="12" spans="1:9" ht="13.5">
      <c r="A12" s="19"/>
      <c r="B12" s="4" t="s">
        <v>121</v>
      </c>
      <c r="C12" s="5" t="s">
        <v>115</v>
      </c>
      <c r="D12" s="5" t="s">
        <v>122</v>
      </c>
      <c r="E12" s="5"/>
      <c r="F12" s="5" t="s">
        <v>120</v>
      </c>
      <c r="G12" s="5">
        <v>8</v>
      </c>
      <c r="H12" s="6">
        <v>0.05</v>
      </c>
      <c r="I12" s="5">
        <f t="shared" si="0"/>
        <v>1848</v>
      </c>
    </row>
    <row r="13" spans="1:9" ht="13.5">
      <c r="A13" s="19"/>
      <c r="B13" s="4" t="s">
        <v>124</v>
      </c>
      <c r="C13" s="5" t="s">
        <v>115</v>
      </c>
      <c r="D13" s="5" t="s">
        <v>125</v>
      </c>
      <c r="E13" s="5" t="s">
        <v>75</v>
      </c>
      <c r="F13" s="5" t="s">
        <v>123</v>
      </c>
      <c r="G13" s="5">
        <v>4</v>
      </c>
      <c r="H13" s="6">
        <v>0.05</v>
      </c>
      <c r="I13" s="5">
        <f t="shared" si="0"/>
        <v>924</v>
      </c>
    </row>
    <row r="14" spans="1:9" ht="13.5">
      <c r="A14" s="19"/>
      <c r="B14" s="4" t="s">
        <v>23</v>
      </c>
      <c r="C14" s="5" t="s">
        <v>115</v>
      </c>
      <c r="D14" s="5" t="s">
        <v>24</v>
      </c>
      <c r="E14" s="5"/>
      <c r="F14" s="5" t="s">
        <v>22</v>
      </c>
      <c r="G14" s="5">
        <v>4</v>
      </c>
      <c r="H14" s="6">
        <v>0.05</v>
      </c>
      <c r="I14" s="5">
        <f t="shared" si="0"/>
        <v>924</v>
      </c>
    </row>
    <row r="15" spans="1:11" ht="13.5">
      <c r="A15" s="19"/>
      <c r="B15" s="24" t="s">
        <v>26</v>
      </c>
      <c r="C15" s="25" t="s">
        <v>115</v>
      </c>
      <c r="D15" s="25" t="s">
        <v>27</v>
      </c>
      <c r="E15" s="25"/>
      <c r="F15" s="25" t="s">
        <v>25</v>
      </c>
      <c r="G15" s="25">
        <v>4</v>
      </c>
      <c r="H15" s="26">
        <v>0.05</v>
      </c>
      <c r="I15" s="25">
        <f t="shared" si="0"/>
        <v>924</v>
      </c>
      <c r="J15">
        <f>300-42+700</f>
        <v>958</v>
      </c>
      <c r="K15">
        <f>300-42+700</f>
        <v>958</v>
      </c>
    </row>
    <row r="16" spans="1:9" ht="13.5">
      <c r="A16" s="19"/>
      <c r="B16" s="24" t="s">
        <v>29</v>
      </c>
      <c r="C16" s="25" t="s">
        <v>115</v>
      </c>
      <c r="D16" s="25" t="s">
        <v>30</v>
      </c>
      <c r="E16" s="25"/>
      <c r="F16" s="25" t="s">
        <v>28</v>
      </c>
      <c r="G16" s="25">
        <v>8</v>
      </c>
      <c r="H16" s="26">
        <v>0.05</v>
      </c>
      <c r="I16" s="25">
        <f t="shared" si="0"/>
        <v>1848</v>
      </c>
    </row>
    <row r="17" spans="1:11" ht="13.5">
      <c r="A17" s="19"/>
      <c r="B17" s="24">
        <v>15246243</v>
      </c>
      <c r="C17" s="25" t="s">
        <v>31</v>
      </c>
      <c r="D17" s="25" t="s">
        <v>32</v>
      </c>
      <c r="E17" s="25" t="s">
        <v>76</v>
      </c>
      <c r="F17" s="25" t="s">
        <v>77</v>
      </c>
      <c r="G17" s="25">
        <v>1</v>
      </c>
      <c r="H17" s="26">
        <v>0.05</v>
      </c>
      <c r="I17" s="25">
        <f t="shared" si="0"/>
        <v>231</v>
      </c>
      <c r="J17">
        <v>231</v>
      </c>
      <c r="K17">
        <v>231</v>
      </c>
    </row>
    <row r="18" spans="1:11" ht="13.5">
      <c r="A18" s="19"/>
      <c r="B18" s="24" t="s">
        <v>34</v>
      </c>
      <c r="C18" s="25" t="s">
        <v>115</v>
      </c>
      <c r="D18" s="25" t="s">
        <v>35</v>
      </c>
      <c r="E18" s="25"/>
      <c r="F18" s="25" t="s">
        <v>33</v>
      </c>
      <c r="G18" s="25">
        <v>4</v>
      </c>
      <c r="H18" s="26">
        <v>0.05</v>
      </c>
      <c r="I18" s="25">
        <f t="shared" si="0"/>
        <v>924</v>
      </c>
      <c r="J18">
        <v>926</v>
      </c>
      <c r="K18">
        <v>926</v>
      </c>
    </row>
    <row r="19" spans="1:9" ht="13.5">
      <c r="A19" s="19"/>
      <c r="B19" s="17" t="s">
        <v>78</v>
      </c>
      <c r="C19" s="18" t="s">
        <v>37</v>
      </c>
      <c r="D19" s="18" t="s">
        <v>79</v>
      </c>
      <c r="E19" s="18" t="s">
        <v>80</v>
      </c>
      <c r="F19" s="18" t="s">
        <v>36</v>
      </c>
      <c r="G19" s="18">
        <v>12</v>
      </c>
      <c r="H19" s="23">
        <v>0.05</v>
      </c>
      <c r="I19" s="18">
        <f t="shared" si="0"/>
        <v>2772</v>
      </c>
    </row>
    <row r="20" spans="1:9" ht="13.5">
      <c r="A20" s="19"/>
      <c r="B20" s="17" t="s">
        <v>81</v>
      </c>
      <c r="C20" s="18" t="s">
        <v>115</v>
      </c>
      <c r="D20" s="18" t="s">
        <v>0</v>
      </c>
      <c r="E20" s="18"/>
      <c r="F20" s="18" t="s">
        <v>1</v>
      </c>
      <c r="G20" s="18">
        <v>4</v>
      </c>
      <c r="H20" s="23">
        <v>0.05</v>
      </c>
      <c r="I20" s="18">
        <f t="shared" si="0"/>
        <v>924</v>
      </c>
    </row>
    <row r="21" spans="1:9" ht="13.5">
      <c r="A21" s="19"/>
      <c r="B21" s="17" t="s">
        <v>2</v>
      </c>
      <c r="C21" s="18" t="s">
        <v>115</v>
      </c>
      <c r="D21" s="18" t="s">
        <v>3</v>
      </c>
      <c r="E21" s="18"/>
      <c r="F21" s="18" t="s">
        <v>4</v>
      </c>
      <c r="G21" s="18">
        <v>4</v>
      </c>
      <c r="H21" s="23">
        <v>0.05</v>
      </c>
      <c r="I21" s="18">
        <f t="shared" si="0"/>
        <v>924</v>
      </c>
    </row>
    <row r="22" spans="1:9" ht="13.5">
      <c r="A22" s="19"/>
      <c r="B22" s="17" t="s">
        <v>5</v>
      </c>
      <c r="C22" s="18" t="s">
        <v>115</v>
      </c>
      <c r="D22" s="18" t="s">
        <v>6</v>
      </c>
      <c r="E22" s="18"/>
      <c r="F22" s="18" t="s">
        <v>7</v>
      </c>
      <c r="G22" s="18">
        <v>4</v>
      </c>
      <c r="H22" s="23">
        <v>0.05</v>
      </c>
      <c r="I22" s="18">
        <f t="shared" si="0"/>
        <v>924</v>
      </c>
    </row>
    <row r="23" spans="1:9" ht="13.5">
      <c r="A23" s="19"/>
      <c r="B23" s="17" t="s">
        <v>8</v>
      </c>
      <c r="C23" s="18" t="s">
        <v>115</v>
      </c>
      <c r="D23" s="18" t="s">
        <v>9</v>
      </c>
      <c r="E23" s="18"/>
      <c r="F23" s="18" t="s">
        <v>10</v>
      </c>
      <c r="G23" s="18">
        <v>8</v>
      </c>
      <c r="H23" s="23">
        <v>0.05</v>
      </c>
      <c r="I23" s="18">
        <f t="shared" si="0"/>
        <v>1848</v>
      </c>
    </row>
    <row r="24" spans="1:11" ht="13.5">
      <c r="A24" s="19"/>
      <c r="B24" s="24" t="s">
        <v>39</v>
      </c>
      <c r="C24" s="25" t="s">
        <v>115</v>
      </c>
      <c r="D24" s="25" t="s">
        <v>40</v>
      </c>
      <c r="E24" s="25"/>
      <c r="F24" s="25" t="s">
        <v>38</v>
      </c>
      <c r="G24" s="25">
        <v>4</v>
      </c>
      <c r="H24" s="26">
        <v>0.05</v>
      </c>
      <c r="I24" s="25">
        <f t="shared" si="0"/>
        <v>924</v>
      </c>
      <c r="J24">
        <v>926</v>
      </c>
      <c r="K24">
        <v>926</v>
      </c>
    </row>
    <row r="25" spans="1:11" ht="13.5">
      <c r="A25" s="20"/>
      <c r="B25" s="27" t="s">
        <v>42</v>
      </c>
      <c r="C25" s="28" t="s">
        <v>37</v>
      </c>
      <c r="D25" s="28" t="s">
        <v>43</v>
      </c>
      <c r="E25" s="28"/>
      <c r="F25" s="28" t="s">
        <v>41</v>
      </c>
      <c r="G25" s="28">
        <v>2</v>
      </c>
      <c r="H25" s="29">
        <v>0.05</v>
      </c>
      <c r="I25" s="28">
        <f t="shared" si="0"/>
        <v>462</v>
      </c>
      <c r="J25" s="8"/>
      <c r="K25" s="8"/>
    </row>
    <row r="26" spans="1:9" ht="13.5">
      <c r="A26" s="19" t="s">
        <v>96</v>
      </c>
      <c r="B26" s="1" t="s">
        <v>114</v>
      </c>
      <c r="C26" t="s">
        <v>115</v>
      </c>
      <c r="D26" t="s">
        <v>116</v>
      </c>
      <c r="F26" t="s">
        <v>113</v>
      </c>
      <c r="G26">
        <v>2</v>
      </c>
      <c r="H26" s="6">
        <v>0.05</v>
      </c>
      <c r="I26" s="5">
        <f>G26*$B$4*(1+H26)</f>
        <v>42</v>
      </c>
    </row>
    <row r="27" spans="1:9" ht="13.5">
      <c r="A27" s="19"/>
      <c r="B27" s="1" t="s">
        <v>118</v>
      </c>
      <c r="C27" t="s">
        <v>115</v>
      </c>
      <c r="D27" t="s">
        <v>119</v>
      </c>
      <c r="F27" t="s">
        <v>117</v>
      </c>
      <c r="G27">
        <v>5</v>
      </c>
      <c r="H27" s="6">
        <v>0.05</v>
      </c>
      <c r="I27" s="5">
        <f aca="true" t="shared" si="1" ref="I27:I46">G27*$B$4*(1+H27)</f>
        <v>105</v>
      </c>
    </row>
    <row r="28" spans="1:9" ht="13.5">
      <c r="A28" s="19"/>
      <c r="B28" s="1" t="s">
        <v>121</v>
      </c>
      <c r="C28" t="s">
        <v>115</v>
      </c>
      <c r="D28" t="s">
        <v>122</v>
      </c>
      <c r="F28" t="s">
        <v>120</v>
      </c>
      <c r="G28">
        <v>5</v>
      </c>
      <c r="H28" s="6">
        <v>0.05</v>
      </c>
      <c r="I28" s="5">
        <f t="shared" si="1"/>
        <v>105</v>
      </c>
    </row>
    <row r="29" spans="1:9" ht="13.5">
      <c r="A29" s="19"/>
      <c r="B29" s="1" t="s">
        <v>124</v>
      </c>
      <c r="C29" t="s">
        <v>115</v>
      </c>
      <c r="D29" t="s">
        <v>125</v>
      </c>
      <c r="E29" t="s">
        <v>75</v>
      </c>
      <c r="F29" t="s">
        <v>123</v>
      </c>
      <c r="G29">
        <v>2</v>
      </c>
      <c r="H29" s="6">
        <v>0.05</v>
      </c>
      <c r="I29" s="5">
        <f t="shared" si="1"/>
        <v>42</v>
      </c>
    </row>
    <row r="30" spans="1:9" ht="13.5">
      <c r="A30" s="19"/>
      <c r="B30" s="1" t="s">
        <v>23</v>
      </c>
      <c r="C30" t="s">
        <v>115</v>
      </c>
      <c r="D30" t="s">
        <v>24</v>
      </c>
      <c r="F30" t="s">
        <v>22</v>
      </c>
      <c r="G30">
        <v>2</v>
      </c>
      <c r="H30" s="6">
        <v>0.05</v>
      </c>
      <c r="I30" s="5">
        <f t="shared" si="1"/>
        <v>42</v>
      </c>
    </row>
    <row r="31" spans="1:11" ht="13.5">
      <c r="A31" s="19"/>
      <c r="B31" s="1" t="s">
        <v>26</v>
      </c>
      <c r="C31" t="s">
        <v>115</v>
      </c>
      <c r="D31" t="s">
        <v>27</v>
      </c>
      <c r="F31" t="s">
        <v>25</v>
      </c>
      <c r="G31">
        <v>2</v>
      </c>
      <c r="H31" s="6">
        <v>0.05</v>
      </c>
      <c r="I31" s="5">
        <f t="shared" si="1"/>
        <v>42</v>
      </c>
      <c r="J31">
        <f>42</f>
        <v>42</v>
      </c>
      <c r="K31">
        <f>42</f>
        <v>42</v>
      </c>
    </row>
    <row r="32" spans="1:9" ht="13.5">
      <c r="A32" s="19"/>
      <c r="B32" s="1" t="s">
        <v>45</v>
      </c>
      <c r="C32" t="s">
        <v>115</v>
      </c>
      <c r="D32" t="s">
        <v>46</v>
      </c>
      <c r="F32" t="s">
        <v>44</v>
      </c>
      <c r="G32">
        <v>1</v>
      </c>
      <c r="H32" s="6">
        <v>0.05</v>
      </c>
      <c r="I32" s="5">
        <f t="shared" si="1"/>
        <v>21</v>
      </c>
    </row>
    <row r="33" spans="1:9" ht="13.5">
      <c r="A33" s="19"/>
      <c r="B33" s="1" t="s">
        <v>29</v>
      </c>
      <c r="C33" t="s">
        <v>115</v>
      </c>
      <c r="D33" t="s">
        <v>30</v>
      </c>
      <c r="F33" t="s">
        <v>28</v>
      </c>
      <c r="G33">
        <v>5</v>
      </c>
      <c r="H33" s="6">
        <v>0.05</v>
      </c>
      <c r="I33" s="5">
        <f t="shared" si="1"/>
        <v>105</v>
      </c>
    </row>
    <row r="34" spans="1:11" ht="13.5">
      <c r="A34" s="19"/>
      <c r="B34" s="1">
        <v>15246243</v>
      </c>
      <c r="C34" t="s">
        <v>31</v>
      </c>
      <c r="D34" t="s">
        <v>32</v>
      </c>
      <c r="E34" t="s">
        <v>76</v>
      </c>
      <c r="F34" t="s">
        <v>77</v>
      </c>
      <c r="G34">
        <v>1</v>
      </c>
      <c r="H34" s="6">
        <v>0.05</v>
      </c>
      <c r="I34" s="5">
        <f t="shared" si="1"/>
        <v>21</v>
      </c>
      <c r="J34">
        <v>21</v>
      </c>
      <c r="K34">
        <v>21</v>
      </c>
    </row>
    <row r="35" spans="1:11" ht="13.5">
      <c r="A35" s="19"/>
      <c r="B35" s="1" t="s">
        <v>48</v>
      </c>
      <c r="C35" t="s">
        <v>115</v>
      </c>
      <c r="D35" t="s">
        <v>49</v>
      </c>
      <c r="F35" t="s">
        <v>47</v>
      </c>
      <c r="G35">
        <v>1</v>
      </c>
      <c r="H35" s="6">
        <v>0.05</v>
      </c>
      <c r="I35" s="5">
        <f t="shared" si="1"/>
        <v>21</v>
      </c>
      <c r="J35">
        <f>15+10</f>
        <v>25</v>
      </c>
      <c r="K35">
        <f>15+10</f>
        <v>25</v>
      </c>
    </row>
    <row r="36" spans="1:11" ht="13.5">
      <c r="A36" s="19"/>
      <c r="B36" s="1" t="s">
        <v>34</v>
      </c>
      <c r="C36" t="s">
        <v>115</v>
      </c>
      <c r="D36" t="s">
        <v>35</v>
      </c>
      <c r="F36" t="s">
        <v>33</v>
      </c>
      <c r="G36">
        <v>2</v>
      </c>
      <c r="H36" s="6">
        <v>0.05</v>
      </c>
      <c r="I36" s="5">
        <f t="shared" si="1"/>
        <v>42</v>
      </c>
      <c r="J36">
        <v>44</v>
      </c>
      <c r="K36">
        <v>44</v>
      </c>
    </row>
    <row r="37" spans="1:9" ht="13.5">
      <c r="A37" s="19"/>
      <c r="B37" s="30" t="s">
        <v>78</v>
      </c>
      <c r="C37" s="31" t="s">
        <v>37</v>
      </c>
      <c r="D37" s="31" t="s">
        <v>79</v>
      </c>
      <c r="E37" s="31" t="s">
        <v>80</v>
      </c>
      <c r="F37" s="31" t="s">
        <v>36</v>
      </c>
      <c r="G37" s="31">
        <v>6</v>
      </c>
      <c r="H37" s="23">
        <v>0.05</v>
      </c>
      <c r="I37" s="18">
        <f t="shared" si="1"/>
        <v>126</v>
      </c>
    </row>
    <row r="38" spans="1:9" ht="13.5">
      <c r="A38" s="19"/>
      <c r="B38" s="30" t="s">
        <v>81</v>
      </c>
      <c r="C38" s="31" t="s">
        <v>115</v>
      </c>
      <c r="D38" s="31" t="s">
        <v>0</v>
      </c>
      <c r="E38" s="31"/>
      <c r="F38" s="31" t="s">
        <v>1</v>
      </c>
      <c r="G38" s="31">
        <v>2</v>
      </c>
      <c r="H38" s="23">
        <v>0.05</v>
      </c>
      <c r="I38" s="18">
        <f t="shared" si="1"/>
        <v>42</v>
      </c>
    </row>
    <row r="39" spans="1:9" ht="13.5">
      <c r="A39" s="19"/>
      <c r="B39" s="30" t="s">
        <v>81</v>
      </c>
      <c r="C39" s="31" t="s">
        <v>115</v>
      </c>
      <c r="D39" s="31" t="s">
        <v>0</v>
      </c>
      <c r="E39" s="31"/>
      <c r="F39" s="31" t="s">
        <v>1</v>
      </c>
      <c r="G39" s="31">
        <v>1</v>
      </c>
      <c r="H39" s="23">
        <v>0.05</v>
      </c>
      <c r="I39" s="18">
        <f>G39*$B$4*(1+H39)</f>
        <v>21</v>
      </c>
    </row>
    <row r="40" spans="1:9" ht="13.5">
      <c r="A40" s="19"/>
      <c r="B40" s="30" t="s">
        <v>2</v>
      </c>
      <c r="C40" s="31" t="s">
        <v>115</v>
      </c>
      <c r="D40" s="31" t="s">
        <v>3</v>
      </c>
      <c r="E40" s="31"/>
      <c r="F40" s="31" t="s">
        <v>4</v>
      </c>
      <c r="G40" s="31">
        <v>2</v>
      </c>
      <c r="H40" s="23">
        <v>0.05</v>
      </c>
      <c r="I40" s="18">
        <f t="shared" si="1"/>
        <v>42</v>
      </c>
    </row>
    <row r="41" spans="1:9" ht="13.5">
      <c r="A41" s="19"/>
      <c r="B41" s="30" t="s">
        <v>5</v>
      </c>
      <c r="C41" s="31" t="s">
        <v>115</v>
      </c>
      <c r="D41" s="31" t="s">
        <v>6</v>
      </c>
      <c r="E41" s="31"/>
      <c r="F41" s="31" t="s">
        <v>7</v>
      </c>
      <c r="G41" s="31">
        <v>2</v>
      </c>
      <c r="H41" s="23">
        <v>0.05</v>
      </c>
      <c r="I41" s="18">
        <f t="shared" si="1"/>
        <v>42</v>
      </c>
    </row>
    <row r="42" spans="1:9" ht="13.5">
      <c r="A42" s="19"/>
      <c r="B42" s="30" t="s">
        <v>8</v>
      </c>
      <c r="C42" s="31" t="s">
        <v>115</v>
      </c>
      <c r="D42" s="31" t="s">
        <v>9</v>
      </c>
      <c r="E42" s="31"/>
      <c r="F42" s="31" t="s">
        <v>10</v>
      </c>
      <c r="G42" s="31">
        <v>4</v>
      </c>
      <c r="H42" s="23">
        <v>0.05</v>
      </c>
      <c r="I42" s="18">
        <f t="shared" si="1"/>
        <v>84</v>
      </c>
    </row>
    <row r="43" spans="1:9" ht="13.5">
      <c r="A43" s="19"/>
      <c r="B43" s="1" t="s">
        <v>51</v>
      </c>
      <c r="C43" t="s">
        <v>115</v>
      </c>
      <c r="D43" t="s">
        <v>52</v>
      </c>
      <c r="F43" t="s">
        <v>50</v>
      </c>
      <c r="G43">
        <v>1</v>
      </c>
      <c r="H43" s="6">
        <v>0.05</v>
      </c>
      <c r="I43" s="5">
        <f t="shared" si="1"/>
        <v>21</v>
      </c>
    </row>
    <row r="44" spans="1:9" ht="13.5">
      <c r="A44" s="19"/>
      <c r="B44" s="1" t="s">
        <v>54</v>
      </c>
      <c r="C44" t="s">
        <v>115</v>
      </c>
      <c r="D44" t="s">
        <v>55</v>
      </c>
      <c r="F44" t="s">
        <v>53</v>
      </c>
      <c r="G44">
        <v>1</v>
      </c>
      <c r="H44" s="6">
        <v>0.05</v>
      </c>
      <c r="I44" s="5">
        <f t="shared" si="1"/>
        <v>21</v>
      </c>
    </row>
    <row r="45" spans="1:11" ht="13.5">
      <c r="A45" s="19"/>
      <c r="B45" s="1" t="s">
        <v>39</v>
      </c>
      <c r="C45" t="s">
        <v>115</v>
      </c>
      <c r="D45" t="s">
        <v>40</v>
      </c>
      <c r="F45" t="s">
        <v>38</v>
      </c>
      <c r="G45">
        <v>2</v>
      </c>
      <c r="H45" s="6">
        <v>0.05</v>
      </c>
      <c r="I45" s="5">
        <f t="shared" si="1"/>
        <v>42</v>
      </c>
      <c r="J45">
        <v>44</v>
      </c>
      <c r="K45">
        <v>44</v>
      </c>
    </row>
    <row r="46" spans="1:11" ht="13.5">
      <c r="A46" s="20"/>
      <c r="B46" s="7" t="s">
        <v>42</v>
      </c>
      <c r="C46" s="8" t="s">
        <v>37</v>
      </c>
      <c r="D46" s="8" t="s">
        <v>43</v>
      </c>
      <c r="E46" s="8"/>
      <c r="F46" s="8" t="s">
        <v>41</v>
      </c>
      <c r="G46" s="8">
        <v>2</v>
      </c>
      <c r="H46" s="9">
        <v>0.05</v>
      </c>
      <c r="I46" s="8">
        <f t="shared" si="1"/>
        <v>42</v>
      </c>
      <c r="J46" s="8"/>
      <c r="K46" s="8"/>
    </row>
    <row r="47" spans="1:9" ht="13.5">
      <c r="A47" s="19" t="s">
        <v>97</v>
      </c>
      <c r="B47" s="1" t="s">
        <v>114</v>
      </c>
      <c r="C47" t="s">
        <v>115</v>
      </c>
      <c r="D47" t="s">
        <v>116</v>
      </c>
      <c r="F47" t="s">
        <v>113</v>
      </c>
      <c r="G47">
        <v>1</v>
      </c>
      <c r="H47" s="6">
        <v>0.05</v>
      </c>
      <c r="I47" s="5">
        <f>G47*$B$5*(1+H47)</f>
        <v>21</v>
      </c>
    </row>
    <row r="48" spans="1:9" ht="13.5">
      <c r="A48" s="19"/>
      <c r="B48" s="1" t="s">
        <v>57</v>
      </c>
      <c r="C48" t="s">
        <v>115</v>
      </c>
      <c r="D48" t="s">
        <v>58</v>
      </c>
      <c r="F48" t="s">
        <v>56</v>
      </c>
      <c r="G48">
        <v>2</v>
      </c>
      <c r="H48" s="6">
        <v>0.05</v>
      </c>
      <c r="I48" s="5">
        <f aca="true" t="shared" si="2" ref="I48:I61">G48*$B$5*(1+H48)</f>
        <v>42</v>
      </c>
    </row>
    <row r="49" spans="1:9" ht="13.5">
      <c r="A49" s="19"/>
      <c r="B49" s="1" t="s">
        <v>29</v>
      </c>
      <c r="C49" t="s">
        <v>115</v>
      </c>
      <c r="D49" t="s">
        <v>30</v>
      </c>
      <c r="F49" t="s">
        <v>28</v>
      </c>
      <c r="G49">
        <v>2</v>
      </c>
      <c r="H49" s="6">
        <v>0.05</v>
      </c>
      <c r="I49" s="5">
        <f t="shared" si="2"/>
        <v>42</v>
      </c>
    </row>
    <row r="50" spans="1:11" ht="13.5">
      <c r="A50" s="19"/>
      <c r="B50" s="1">
        <v>15246243</v>
      </c>
      <c r="C50" t="s">
        <v>31</v>
      </c>
      <c r="D50" t="s">
        <v>32</v>
      </c>
      <c r="E50" t="s">
        <v>76</v>
      </c>
      <c r="F50" t="s">
        <v>77</v>
      </c>
      <c r="G50">
        <v>1</v>
      </c>
      <c r="H50" s="6">
        <v>0.05</v>
      </c>
      <c r="I50" s="5">
        <f t="shared" si="2"/>
        <v>21</v>
      </c>
      <c r="J50">
        <v>21</v>
      </c>
      <c r="K50">
        <v>21</v>
      </c>
    </row>
    <row r="51" spans="1:9" ht="13.5">
      <c r="A51" s="19"/>
      <c r="B51" s="30" t="s">
        <v>81</v>
      </c>
      <c r="C51" s="31" t="s">
        <v>115</v>
      </c>
      <c r="D51" s="31" t="s">
        <v>0</v>
      </c>
      <c r="E51" s="31"/>
      <c r="F51" s="31" t="s">
        <v>1</v>
      </c>
      <c r="G51" s="31">
        <v>1</v>
      </c>
      <c r="H51" s="23">
        <v>0.05</v>
      </c>
      <c r="I51" s="18">
        <f t="shared" si="2"/>
        <v>21</v>
      </c>
    </row>
    <row r="52" spans="1:9" ht="13.5">
      <c r="A52" s="19"/>
      <c r="B52" s="30" t="s">
        <v>11</v>
      </c>
      <c r="C52" s="31" t="s">
        <v>115</v>
      </c>
      <c r="D52" s="31" t="s">
        <v>12</v>
      </c>
      <c r="E52" s="31"/>
      <c r="F52" s="31" t="s">
        <v>13</v>
      </c>
      <c r="G52" s="31">
        <v>1</v>
      </c>
      <c r="H52" s="23">
        <v>0.05</v>
      </c>
      <c r="I52" s="18">
        <f t="shared" si="2"/>
        <v>21</v>
      </c>
    </row>
    <row r="53" spans="1:9" ht="13.5">
      <c r="A53" s="19"/>
      <c r="B53" s="1" t="s">
        <v>60</v>
      </c>
      <c r="C53" t="s">
        <v>115</v>
      </c>
      <c r="D53" t="s">
        <v>61</v>
      </c>
      <c r="F53" t="s">
        <v>59</v>
      </c>
      <c r="G53">
        <v>1</v>
      </c>
      <c r="H53" s="6">
        <v>0.05</v>
      </c>
      <c r="I53" s="5">
        <f t="shared" si="2"/>
        <v>21</v>
      </c>
    </row>
    <row r="54" spans="1:9" ht="13.5">
      <c r="A54" s="19"/>
      <c r="B54" s="1" t="s">
        <v>63</v>
      </c>
      <c r="C54" t="s">
        <v>115</v>
      </c>
      <c r="D54" t="s">
        <v>64</v>
      </c>
      <c r="F54" t="s">
        <v>62</v>
      </c>
      <c r="G54">
        <v>1</v>
      </c>
      <c r="H54" s="6">
        <v>0.05</v>
      </c>
      <c r="I54" s="5">
        <f t="shared" si="2"/>
        <v>21</v>
      </c>
    </row>
    <row r="55" spans="1:9" ht="13.5">
      <c r="A55" s="19"/>
      <c r="B55" s="1" t="s">
        <v>66</v>
      </c>
      <c r="C55" t="s">
        <v>115</v>
      </c>
      <c r="D55" t="s">
        <v>67</v>
      </c>
      <c r="F55" t="s">
        <v>65</v>
      </c>
      <c r="G55">
        <v>1</v>
      </c>
      <c r="H55" s="6">
        <v>0.05</v>
      </c>
      <c r="I55" s="5">
        <f t="shared" si="2"/>
        <v>21</v>
      </c>
    </row>
    <row r="56" spans="1:9" ht="13.5">
      <c r="A56" s="19"/>
      <c r="B56" s="30" t="s">
        <v>14</v>
      </c>
      <c r="C56" s="31" t="s">
        <v>37</v>
      </c>
      <c r="D56" s="31" t="s">
        <v>15</v>
      </c>
      <c r="E56" s="31"/>
      <c r="F56" s="31" t="s">
        <v>68</v>
      </c>
      <c r="G56" s="31">
        <v>1</v>
      </c>
      <c r="H56" s="23">
        <v>0.05</v>
      </c>
      <c r="I56" s="18">
        <f t="shared" si="2"/>
        <v>21</v>
      </c>
    </row>
    <row r="57" spans="1:9" ht="13.5">
      <c r="A57" s="19"/>
      <c r="B57" s="1" t="s">
        <v>51</v>
      </c>
      <c r="C57" t="s">
        <v>115</v>
      </c>
      <c r="D57" t="s">
        <v>52</v>
      </c>
      <c r="F57" t="s">
        <v>50</v>
      </c>
      <c r="G57">
        <v>1</v>
      </c>
      <c r="H57" s="6">
        <v>0.05</v>
      </c>
      <c r="I57" s="5">
        <f t="shared" si="2"/>
        <v>21</v>
      </c>
    </row>
    <row r="58" spans="1:9" ht="13.5">
      <c r="A58" s="19"/>
      <c r="B58" s="1" t="s">
        <v>70</v>
      </c>
      <c r="C58" t="s">
        <v>115</v>
      </c>
      <c r="D58" t="s">
        <v>71</v>
      </c>
      <c r="F58" t="s">
        <v>69</v>
      </c>
      <c r="G58">
        <v>1</v>
      </c>
      <c r="H58" s="6">
        <v>0.05</v>
      </c>
      <c r="I58" s="5">
        <f t="shared" si="2"/>
        <v>21</v>
      </c>
    </row>
    <row r="59" spans="1:9" ht="13.5">
      <c r="A59" s="19"/>
      <c r="B59" s="1" t="s">
        <v>54</v>
      </c>
      <c r="C59" t="s">
        <v>115</v>
      </c>
      <c r="D59" t="s">
        <v>55</v>
      </c>
      <c r="F59" t="s">
        <v>53</v>
      </c>
      <c r="G59">
        <v>1</v>
      </c>
      <c r="H59" s="6">
        <v>0.05</v>
      </c>
      <c r="I59" s="5">
        <f t="shared" si="2"/>
        <v>21</v>
      </c>
    </row>
    <row r="60" spans="1:9" ht="13.5">
      <c r="A60" s="19"/>
      <c r="B60" s="1" t="s">
        <v>73</v>
      </c>
      <c r="C60" t="s">
        <v>115</v>
      </c>
      <c r="D60" t="s">
        <v>82</v>
      </c>
      <c r="F60" t="s">
        <v>72</v>
      </c>
      <c r="G60">
        <v>1</v>
      </c>
      <c r="H60" s="6">
        <v>0.05</v>
      </c>
      <c r="I60" s="5">
        <f t="shared" si="2"/>
        <v>21</v>
      </c>
    </row>
    <row r="61" spans="1:11" ht="13.5">
      <c r="A61" s="20"/>
      <c r="B61" s="7" t="s">
        <v>42</v>
      </c>
      <c r="C61" s="8" t="s">
        <v>37</v>
      </c>
      <c r="D61" s="8" t="s">
        <v>43</v>
      </c>
      <c r="E61" s="8"/>
      <c r="F61" s="8" t="s">
        <v>41</v>
      </c>
      <c r="G61" s="8">
        <v>2</v>
      </c>
      <c r="H61" s="9">
        <v>0.05</v>
      </c>
      <c r="I61" s="8">
        <f t="shared" si="2"/>
        <v>42</v>
      </c>
      <c r="J61" s="8"/>
      <c r="K61" s="8"/>
    </row>
    <row r="62" spans="1:11" ht="13.5">
      <c r="A62" s="21" t="s">
        <v>98</v>
      </c>
      <c r="B62" s="13">
        <v>15247243</v>
      </c>
      <c r="C62" s="14" t="s">
        <v>31</v>
      </c>
      <c r="D62" s="14" t="s">
        <v>16</v>
      </c>
      <c r="E62" s="14"/>
      <c r="F62" s="14" t="s">
        <v>83</v>
      </c>
      <c r="G62" s="14">
        <v>18</v>
      </c>
      <c r="H62" s="15">
        <v>0.05</v>
      </c>
      <c r="I62" s="14">
        <f aca="true" t="shared" si="3" ref="I62:I67">G62*$B$6*(1+H62)</f>
        <v>378</v>
      </c>
      <c r="J62" s="14">
        <f>265+123</f>
        <v>388</v>
      </c>
      <c r="K62" s="14">
        <f>265+123</f>
        <v>388</v>
      </c>
    </row>
    <row r="63" spans="1:11" ht="13.5">
      <c r="A63" s="19"/>
      <c r="B63" s="4" t="s">
        <v>85</v>
      </c>
      <c r="C63" s="5" t="s">
        <v>115</v>
      </c>
      <c r="D63" s="5" t="s">
        <v>86</v>
      </c>
      <c r="E63" s="5"/>
      <c r="F63" s="5" t="s">
        <v>84</v>
      </c>
      <c r="G63" s="5">
        <v>1</v>
      </c>
      <c r="H63" s="6">
        <v>0.05</v>
      </c>
      <c r="I63" s="5">
        <f t="shared" si="3"/>
        <v>21</v>
      </c>
      <c r="J63" s="5">
        <v>29</v>
      </c>
      <c r="K63" s="16">
        <v>29</v>
      </c>
    </row>
    <row r="64" spans="1:11" ht="13.5">
      <c r="A64" s="19"/>
      <c r="B64" s="4" t="s">
        <v>88</v>
      </c>
      <c r="C64" s="5" t="s">
        <v>115</v>
      </c>
      <c r="D64" s="5" t="s">
        <v>89</v>
      </c>
      <c r="E64" s="5"/>
      <c r="F64" s="5" t="s">
        <v>87</v>
      </c>
      <c r="G64" s="5">
        <v>1</v>
      </c>
      <c r="H64" s="6">
        <v>0.05</v>
      </c>
      <c r="I64" s="5">
        <f t="shared" si="3"/>
        <v>21</v>
      </c>
      <c r="J64" s="5">
        <v>29</v>
      </c>
      <c r="K64" s="16">
        <v>29</v>
      </c>
    </row>
    <row r="65" spans="1:11" ht="13.5">
      <c r="A65" s="19"/>
      <c r="B65" s="17" t="s">
        <v>17</v>
      </c>
      <c r="C65" s="18" t="s">
        <v>37</v>
      </c>
      <c r="D65" s="18" t="s">
        <v>18</v>
      </c>
      <c r="E65" s="18"/>
      <c r="F65" s="18" t="s">
        <v>19</v>
      </c>
      <c r="G65" s="18">
        <v>1</v>
      </c>
      <c r="H65" s="23">
        <v>0.05</v>
      </c>
      <c r="I65" s="18">
        <f t="shared" si="3"/>
        <v>21</v>
      </c>
      <c r="J65" s="5"/>
      <c r="K65" s="5"/>
    </row>
    <row r="66" spans="1:11" ht="13.5">
      <c r="A66" s="19"/>
      <c r="B66" s="4" t="s">
        <v>91</v>
      </c>
      <c r="C66" s="5" t="s">
        <v>115</v>
      </c>
      <c r="D66" s="5" t="s">
        <v>92</v>
      </c>
      <c r="E66" s="5"/>
      <c r="F66" s="5" t="s">
        <v>90</v>
      </c>
      <c r="G66" s="5">
        <v>1</v>
      </c>
      <c r="H66" s="6">
        <v>0.05</v>
      </c>
      <c r="I66" s="5">
        <f t="shared" si="3"/>
        <v>21</v>
      </c>
      <c r="J66" s="5"/>
      <c r="K66" s="5"/>
    </row>
    <row r="67" spans="1:11" ht="13.5">
      <c r="A67" s="19"/>
      <c r="B67" s="17" t="s">
        <v>93</v>
      </c>
      <c r="C67" s="18" t="s">
        <v>93</v>
      </c>
      <c r="D67" s="18" t="s">
        <v>94</v>
      </c>
      <c r="E67" s="18"/>
      <c r="F67" s="18" t="s">
        <v>20</v>
      </c>
      <c r="G67" s="18">
        <v>2</v>
      </c>
      <c r="H67" s="23">
        <v>0.05</v>
      </c>
      <c r="I67" s="18">
        <f t="shared" si="3"/>
        <v>42</v>
      </c>
      <c r="J67" s="5"/>
      <c r="K67" s="5"/>
    </row>
    <row r="68" spans="1:11" ht="13.5">
      <c r="A68" s="20"/>
      <c r="B68" s="32" t="s">
        <v>93</v>
      </c>
      <c r="C68" s="33" t="s">
        <v>93</v>
      </c>
      <c r="D68" s="33" t="s">
        <v>94</v>
      </c>
      <c r="E68" s="33"/>
      <c r="F68" s="33" t="s">
        <v>21</v>
      </c>
      <c r="G68" s="33">
        <v>3</v>
      </c>
      <c r="H68" s="34">
        <v>0.05</v>
      </c>
      <c r="I68" s="33">
        <f>G68*$B$6*(1+H68)</f>
        <v>63</v>
      </c>
      <c r="J68" s="8"/>
      <c r="K68" s="8"/>
    </row>
  </sheetData>
  <sheetProtection/>
  <mergeCells count="4">
    <mergeCell ref="A10:A25"/>
    <mergeCell ref="A26:A46"/>
    <mergeCell ref="A47:A61"/>
    <mergeCell ref="A62:A68"/>
  </mergeCells>
  <conditionalFormatting sqref="J10:K68">
    <cfRule type="expression" priority="1" dxfId="0" stopIfTrue="1">
      <formula>J10&lt;$I10</formula>
    </cfRule>
  </conditionalFormatting>
  <printOptions/>
  <pageMargins left="0.75" right="0.75" top="1" bottom="1" header="0.5" footer="0.5"/>
  <pageSetup horizontalDpi="600" verticalDpi="600" orientation="portrait" paperSize="1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Goadhouse</cp:lastModifiedBy>
  <dcterms:created xsi:type="dcterms:W3CDTF">2010-03-31T00:18:35Z</dcterms:created>
  <dcterms:modified xsi:type="dcterms:W3CDTF">2010-04-27T01:31:36Z</dcterms:modified>
  <cp:category/>
  <cp:version/>
  <cp:contentType/>
  <cp:contentStatus/>
</cp:coreProperties>
</file>